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B2058A8E-AE54-473D-BCFE-4116550C22C6}" xr6:coauthVersionLast="47" xr6:coauthVersionMax="47" xr10:uidLastSave="{00000000-0000-0000-0000-000000000000}"/>
  <workbookProtection workbookAlgorithmName="SHA-512" workbookHashValue="lfkXSdb96qQ14IlkysNoSHpyCJRbT02/IqDvTjbO7QQuXDlvU+0RNmcYhwK4HJy2ednTjl0Bw8f3Xo5/7bxzWQ==" workbookSaltValue="6JEmnKPwJbpBmGd9IYPVeQ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3" l="1"/>
  <c r="G162" i="3"/>
  <c r="G161" i="3"/>
  <c r="G160" i="3"/>
  <c r="G159" i="3"/>
  <c r="G158" i="3"/>
  <c r="G157" i="3"/>
  <c r="G153" i="3"/>
  <c r="G151" i="3"/>
  <c r="G150" i="3"/>
  <c r="G149" i="3"/>
  <c r="G148" i="3"/>
  <c r="G147" i="3"/>
  <c r="G138" i="3"/>
  <c r="G137" i="3"/>
  <c r="G136" i="3"/>
  <c r="G135" i="3"/>
  <c r="G134" i="3"/>
  <c r="G133" i="3"/>
  <c r="G127" i="3"/>
  <c r="G126" i="3"/>
  <c r="G125" i="3"/>
  <c r="G124" i="3"/>
  <c r="G123" i="3"/>
  <c r="G117" i="3"/>
  <c r="G113" i="3"/>
  <c r="G111" i="3"/>
  <c r="G105" i="3"/>
  <c r="G102" i="3"/>
  <c r="G101" i="3"/>
  <c r="G100" i="3"/>
  <c r="G93" i="3"/>
  <c r="G91" i="3"/>
  <c r="G90" i="3"/>
  <c r="G89" i="3"/>
  <c r="G88" i="3"/>
  <c r="G87" i="3"/>
  <c r="G85" i="3"/>
  <c r="G79" i="3"/>
  <c r="G78" i="3"/>
  <c r="G77" i="3"/>
  <c r="G76" i="3"/>
  <c r="G75" i="3"/>
  <c r="G74" i="3"/>
  <c r="G73" i="3"/>
  <c r="G66" i="3"/>
  <c r="G65" i="3"/>
  <c r="G64" i="3"/>
  <c r="G63" i="3"/>
  <c r="G57" i="3"/>
  <c r="G55" i="3"/>
  <c r="G52" i="3"/>
  <c r="G51" i="3"/>
  <c r="G50" i="3"/>
  <c r="G49" i="3"/>
  <c r="G45" i="3"/>
  <c r="G43" i="3"/>
  <c r="G42" i="3"/>
  <c r="G41" i="3"/>
  <c r="G40" i="3"/>
  <c r="G39" i="3"/>
  <c r="G37" i="3"/>
  <c r="G33" i="3"/>
  <c r="G30" i="3"/>
  <c r="G29" i="3"/>
  <c r="G28" i="3"/>
  <c r="G27" i="3"/>
  <c r="G26" i="3"/>
  <c r="G25" i="3"/>
  <c r="G18" i="3"/>
  <c r="G17" i="3"/>
  <c r="G16" i="3"/>
  <c r="G15" i="3"/>
  <c r="G9" i="3"/>
  <c r="G5" i="3"/>
  <c r="G4" i="3"/>
  <c r="G3" i="3"/>
  <c r="G166" i="3"/>
  <c r="G146" i="3"/>
  <c r="G145" i="3"/>
  <c r="G140" i="3"/>
  <c r="G121" i="3"/>
  <c r="G114" i="3"/>
  <c r="G112" i="3"/>
  <c r="G110" i="3"/>
  <c r="G109" i="3"/>
  <c r="G106" i="3"/>
  <c r="G104" i="3"/>
  <c r="G97" i="3"/>
  <c r="G86" i="3"/>
  <c r="G80" i="3"/>
  <c r="G62" i="3"/>
  <c r="G61" i="3"/>
  <c r="G59" i="3"/>
  <c r="G56" i="3"/>
  <c r="G44" i="3"/>
  <c r="G38" i="3"/>
  <c r="G21" i="3"/>
  <c r="G20" i="3"/>
  <c r="G14" i="3"/>
  <c r="G13" i="3"/>
  <c r="G11" i="3"/>
  <c r="G8" i="3"/>
  <c r="G7" i="3"/>
  <c r="G2" i="3"/>
  <c r="H6" i="2"/>
  <c r="F6" i="2" s="1"/>
  <c r="I167" i="3"/>
  <c r="H167" i="3"/>
  <c r="G167" i="3"/>
  <c r="J166" i="3"/>
  <c r="I166" i="3"/>
  <c r="G165" i="3"/>
  <c r="J164" i="3"/>
  <c r="J163" i="3"/>
  <c r="J162" i="3"/>
  <c r="I162" i="3"/>
  <c r="H162" i="3"/>
  <c r="J160" i="3"/>
  <c r="I160" i="3"/>
  <c r="H160" i="3"/>
  <c r="J157" i="3"/>
  <c r="I157" i="3"/>
  <c r="I156" i="3"/>
  <c r="I155" i="3"/>
  <c r="H155" i="3"/>
  <c r="G155" i="3"/>
  <c r="J154" i="3"/>
  <c r="H153" i="3"/>
  <c r="J152" i="3"/>
  <c r="J151" i="3"/>
  <c r="I150" i="3"/>
  <c r="J148" i="3"/>
  <c r="I148" i="3"/>
  <c r="H148" i="3"/>
  <c r="J147" i="3"/>
  <c r="H147" i="3"/>
  <c r="J146" i="3"/>
  <c r="I145" i="3"/>
  <c r="I144" i="3"/>
  <c r="H144" i="3"/>
  <c r="I143" i="3"/>
  <c r="H143" i="3"/>
  <c r="G143" i="3"/>
  <c r="J142" i="3"/>
  <c r="I142" i="3"/>
  <c r="G142" i="3"/>
  <c r="J140" i="3"/>
  <c r="H140" i="3"/>
  <c r="J139" i="3"/>
  <c r="I138" i="3"/>
  <c r="J137" i="3"/>
  <c r="J136" i="3"/>
  <c r="H136" i="3"/>
  <c r="I135" i="3"/>
  <c r="J134" i="3"/>
  <c r="I133" i="3"/>
  <c r="I132" i="3"/>
  <c r="H132" i="3"/>
  <c r="H131" i="3"/>
  <c r="J130" i="3"/>
  <c r="G129" i="3"/>
  <c r="J128" i="3"/>
  <c r="H128" i="3"/>
  <c r="G128" i="3"/>
  <c r="J127" i="3"/>
  <c r="I127" i="3"/>
  <c r="H126" i="3"/>
  <c r="J125" i="3"/>
  <c r="J124" i="3"/>
  <c r="H124" i="3"/>
  <c r="J119" i="3"/>
  <c r="I118" i="3"/>
  <c r="I117" i="3"/>
  <c r="J116" i="3"/>
  <c r="G116" i="3"/>
  <c r="J115" i="3"/>
  <c r="G115" i="3"/>
  <c r="I114" i="3"/>
  <c r="H114" i="3"/>
  <c r="H113" i="3"/>
  <c r="J112" i="3"/>
  <c r="H112" i="3"/>
  <c r="I111" i="3"/>
  <c r="H111" i="3"/>
  <c r="J110" i="3"/>
  <c r="J109" i="3"/>
  <c r="I108" i="3"/>
  <c r="J106" i="3"/>
  <c r="H105" i="3"/>
  <c r="J103" i="3"/>
  <c r="I103" i="3"/>
  <c r="G103" i="3"/>
  <c r="I102" i="3"/>
  <c r="J101" i="3"/>
  <c r="H101" i="3"/>
  <c r="H100" i="3"/>
  <c r="H99" i="3"/>
  <c r="J97" i="3"/>
  <c r="I96" i="3"/>
  <c r="H96" i="3"/>
  <c r="J95" i="3"/>
  <c r="I95" i="3"/>
  <c r="G94" i="3"/>
  <c r="J93" i="3"/>
  <c r="J91" i="3"/>
  <c r="J88" i="3"/>
  <c r="H88" i="3"/>
  <c r="H87" i="3"/>
  <c r="J86" i="3"/>
  <c r="J85" i="3"/>
  <c r="H84" i="3"/>
  <c r="G83" i="3"/>
  <c r="G82" i="3"/>
  <c r="I81" i="3"/>
  <c r="H81" i="3"/>
  <c r="G81" i="3"/>
  <c r="J80" i="3"/>
  <c r="J79" i="3"/>
  <c r="I79" i="3"/>
  <c r="I78" i="3"/>
  <c r="H78" i="3"/>
  <c r="J76" i="3"/>
  <c r="I76" i="3"/>
  <c r="H76" i="3"/>
  <c r="H74" i="3"/>
  <c r="J73" i="3"/>
  <c r="J71" i="3"/>
  <c r="I71" i="3"/>
  <c r="H71" i="3"/>
  <c r="J70" i="3"/>
  <c r="H69" i="3"/>
  <c r="G69" i="3"/>
  <c r="G68" i="3"/>
  <c r="J67" i="3"/>
  <c r="G67" i="3"/>
  <c r="I66" i="3"/>
  <c r="J64" i="3"/>
  <c r="I64" i="3"/>
  <c r="H64" i="3"/>
  <c r="H63" i="3"/>
  <c r="J61" i="3"/>
  <c r="I61" i="3"/>
  <c r="I60" i="3"/>
  <c r="J59" i="3"/>
  <c r="I59" i="3"/>
  <c r="H59" i="3"/>
  <c r="J58" i="3"/>
  <c r="J56" i="3"/>
  <c r="J55" i="3"/>
  <c r="J54" i="3"/>
  <c r="I54" i="3"/>
  <c r="H54" i="3"/>
  <c r="G54" i="3"/>
  <c r="J52" i="3"/>
  <c r="I52" i="3"/>
  <c r="H52" i="3"/>
  <c r="H51" i="3"/>
  <c r="J49" i="3"/>
  <c r="I48" i="3"/>
  <c r="I47" i="3"/>
  <c r="H47" i="3"/>
  <c r="G47" i="3"/>
  <c r="J46" i="3"/>
  <c r="I46" i="3"/>
  <c r="J44" i="3"/>
  <c r="H44" i="3"/>
  <c r="J43" i="3"/>
  <c r="I42" i="3"/>
  <c r="H42" i="3"/>
  <c r="J40" i="3"/>
  <c r="H40" i="3"/>
  <c r="I39" i="3"/>
  <c r="I37" i="3"/>
  <c r="I36" i="3"/>
  <c r="H35" i="3"/>
  <c r="J34" i="3"/>
  <c r="G34" i="3"/>
  <c r="J32" i="3"/>
  <c r="H32" i="3"/>
  <c r="J31" i="3"/>
  <c r="I31" i="3"/>
  <c r="I30" i="3"/>
  <c r="H29" i="3"/>
  <c r="J28" i="3"/>
  <c r="I28" i="3"/>
  <c r="H28" i="3"/>
  <c r="I27" i="3"/>
  <c r="J25" i="3"/>
  <c r="I24" i="3"/>
  <c r="J22" i="3"/>
  <c r="J20" i="3"/>
  <c r="J19" i="3"/>
  <c r="J18" i="3"/>
  <c r="I18" i="3"/>
  <c r="J17" i="3"/>
  <c r="J16" i="3"/>
  <c r="H16" i="3"/>
  <c r="H15" i="3"/>
  <c r="J14" i="3"/>
  <c r="J13" i="3"/>
  <c r="I13" i="3"/>
  <c r="I12" i="3"/>
  <c r="H12" i="3"/>
  <c r="H11" i="3"/>
  <c r="J10" i="3"/>
  <c r="J8" i="3"/>
  <c r="J7" i="3"/>
  <c r="I7" i="3"/>
  <c r="J6" i="3"/>
  <c r="I6" i="3"/>
  <c r="H6" i="3"/>
  <c r="G6" i="3"/>
  <c r="J4" i="3"/>
  <c r="H4" i="3"/>
  <c r="J2" i="3"/>
  <c r="H2" i="3"/>
  <c r="D78" i="3"/>
  <c r="D79" i="3"/>
  <c r="G10" i="3"/>
  <c r="G12" i="3"/>
  <c r="G19" i="3"/>
  <c r="G22" i="3"/>
  <c r="G23" i="3"/>
  <c r="G24" i="3"/>
  <c r="G31" i="3"/>
  <c r="G32" i="3"/>
  <c r="G35" i="3"/>
  <c r="G36" i="3"/>
  <c r="G46" i="3"/>
  <c r="G48" i="3"/>
  <c r="G53" i="3"/>
  <c r="G58" i="3"/>
  <c r="G60" i="3"/>
  <c r="G70" i="3"/>
  <c r="G71" i="3"/>
  <c r="G72" i="3"/>
  <c r="G84" i="3"/>
  <c r="G92" i="3"/>
  <c r="G95" i="3"/>
  <c r="G96" i="3"/>
  <c r="G98" i="3"/>
  <c r="G99" i="3"/>
  <c r="G108" i="3"/>
  <c r="G118" i="3"/>
  <c r="G120" i="3"/>
  <c r="G122" i="3"/>
  <c r="G130" i="3"/>
  <c r="G131" i="3"/>
  <c r="G132" i="3"/>
  <c r="G139" i="3"/>
  <c r="G141" i="3"/>
  <c r="G144" i="3"/>
  <c r="G152" i="3"/>
  <c r="G154" i="3"/>
  <c r="G156" i="3"/>
  <c r="G164" i="3"/>
  <c r="G168" i="3"/>
  <c r="E3" i="3"/>
  <c r="D3" i="3" s="1"/>
  <c r="E4" i="3"/>
  <c r="D4" i="3" s="1"/>
  <c r="E5" i="3"/>
  <c r="D5" i="3" s="1"/>
  <c r="E6" i="3"/>
  <c r="D6" i="3" s="1"/>
  <c r="E7" i="3"/>
  <c r="D7" i="3"/>
  <c r="E8" i="3"/>
  <c r="D8" i="3"/>
  <c r="E9" i="3"/>
  <c r="D9" i="3" s="1"/>
  <c r="E10" i="3"/>
  <c r="D10" i="3" s="1"/>
  <c r="E11" i="3"/>
  <c r="D11" i="3" s="1"/>
  <c r="E12" i="3"/>
  <c r="D12" i="3" s="1"/>
  <c r="E13" i="3"/>
  <c r="D13" i="3" s="1"/>
  <c r="E14" i="3"/>
  <c r="D14" i="3"/>
  <c r="E15" i="3"/>
  <c r="D15" i="3" s="1"/>
  <c r="E16" i="3"/>
  <c r="D16" i="3"/>
  <c r="E17" i="3"/>
  <c r="D17" i="3" s="1"/>
  <c r="E18" i="3"/>
  <c r="D18" i="3"/>
  <c r="E19" i="3"/>
  <c r="D19" i="3" s="1"/>
  <c r="E20" i="3"/>
  <c r="D20" i="3" s="1"/>
  <c r="E21" i="3"/>
  <c r="D21" i="3" s="1"/>
  <c r="E22" i="3"/>
  <c r="D22" i="3"/>
  <c r="E23" i="3"/>
  <c r="D23" i="3" s="1"/>
  <c r="E24" i="3"/>
  <c r="D24" i="3"/>
  <c r="E25" i="3"/>
  <c r="D25" i="3" s="1"/>
  <c r="E26" i="3"/>
  <c r="D26" i="3"/>
  <c r="E27" i="3"/>
  <c r="D27" i="3" s="1"/>
  <c r="E28" i="3"/>
  <c r="D28" i="3"/>
  <c r="E29" i="3"/>
  <c r="D29" i="3" s="1"/>
  <c r="E30" i="3"/>
  <c r="D30" i="3"/>
  <c r="E31" i="3"/>
  <c r="D31" i="3" s="1"/>
  <c r="E32" i="3"/>
  <c r="D32" i="3"/>
  <c r="E33" i="3"/>
  <c r="D33" i="3" s="1"/>
  <c r="E34" i="3"/>
  <c r="D34" i="3"/>
  <c r="E35" i="3"/>
  <c r="D35" i="3" s="1"/>
  <c r="E36" i="3"/>
  <c r="D36" i="3" s="1"/>
  <c r="E37" i="3"/>
  <c r="D37" i="3" s="1"/>
  <c r="E38" i="3"/>
  <c r="D38" i="3"/>
  <c r="E39" i="3"/>
  <c r="D39" i="3" s="1"/>
  <c r="E40" i="3"/>
  <c r="D40" i="3"/>
  <c r="E41" i="3"/>
  <c r="D41" i="3" s="1"/>
  <c r="E42" i="3"/>
  <c r="D42" i="3"/>
  <c r="E43" i="3"/>
  <c r="D43" i="3" s="1"/>
  <c r="E44" i="3"/>
  <c r="D44" i="3"/>
  <c r="E45" i="3"/>
  <c r="D45" i="3" s="1"/>
  <c r="E46" i="3"/>
  <c r="D46" i="3"/>
  <c r="E47" i="3"/>
  <c r="D47" i="3" s="1"/>
  <c r="E48" i="3"/>
  <c r="D48" i="3"/>
  <c r="E49" i="3"/>
  <c r="D49" i="3" s="1"/>
  <c r="E50" i="3"/>
  <c r="D50" i="3"/>
  <c r="E51" i="3"/>
  <c r="D51" i="3" s="1"/>
  <c r="E52" i="3"/>
  <c r="D52" i="3"/>
  <c r="E53" i="3"/>
  <c r="D53" i="3" s="1"/>
  <c r="E54" i="3"/>
  <c r="D54" i="3"/>
  <c r="E55" i="3"/>
  <c r="D55" i="3" s="1"/>
  <c r="E56" i="3"/>
  <c r="D56" i="3"/>
  <c r="E57" i="3"/>
  <c r="D57" i="3" s="1"/>
  <c r="E58" i="3"/>
  <c r="D58" i="3"/>
  <c r="E59" i="3"/>
  <c r="D59" i="3" s="1"/>
  <c r="E60" i="3"/>
  <c r="D60" i="3" s="1"/>
  <c r="E61" i="3"/>
  <c r="D61" i="3" s="1"/>
  <c r="E62" i="3"/>
  <c r="D62" i="3"/>
  <c r="E63" i="3"/>
  <c r="D63" i="3" s="1"/>
  <c r="E64" i="3"/>
  <c r="D64" i="3"/>
  <c r="E65" i="3"/>
  <c r="D65" i="3" s="1"/>
  <c r="E66" i="3"/>
  <c r="D66" i="3"/>
  <c r="E67" i="3"/>
  <c r="D67" i="3" s="1"/>
  <c r="E68" i="3"/>
  <c r="D68" i="3"/>
  <c r="E69" i="3"/>
  <c r="D69" i="3" s="1"/>
  <c r="E70" i="3"/>
  <c r="D70" i="3"/>
  <c r="E71" i="3"/>
  <c r="D71" i="3" s="1"/>
  <c r="E72" i="3"/>
  <c r="D72" i="3"/>
  <c r="E73" i="3"/>
  <c r="D73" i="3" s="1"/>
  <c r="E74" i="3"/>
  <c r="D74" i="3"/>
  <c r="E75" i="3"/>
  <c r="D75" i="3" s="1"/>
  <c r="E76" i="3"/>
  <c r="D76" i="3"/>
  <c r="E77" i="3"/>
  <c r="D77" i="3" s="1"/>
  <c r="E78" i="3"/>
  <c r="E79" i="3"/>
  <c r="E80" i="3"/>
  <c r="D80" i="3" s="1"/>
  <c r="E81" i="3"/>
  <c r="D81" i="3" s="1"/>
  <c r="E82" i="3"/>
  <c r="D82" i="3" s="1"/>
  <c r="E83" i="3"/>
  <c r="D83" i="3" s="1"/>
  <c r="E84" i="3"/>
  <c r="D84" i="3"/>
  <c r="E85" i="3"/>
  <c r="D85" i="3" s="1"/>
  <c r="E86" i="3"/>
  <c r="D86" i="3"/>
  <c r="E87" i="3"/>
  <c r="D87" i="3" s="1"/>
  <c r="E88" i="3"/>
  <c r="D88" i="3"/>
  <c r="E89" i="3"/>
  <c r="D89" i="3" s="1"/>
  <c r="E90" i="3"/>
  <c r="D90" i="3"/>
  <c r="E91" i="3"/>
  <c r="D91" i="3" s="1"/>
  <c r="E92" i="3"/>
  <c r="D92" i="3"/>
  <c r="E93" i="3"/>
  <c r="D93" i="3" s="1"/>
  <c r="E94" i="3"/>
  <c r="D94" i="3" s="1"/>
  <c r="E95" i="3"/>
  <c r="D95" i="3" s="1"/>
  <c r="E96" i="3"/>
  <c r="D96" i="3"/>
  <c r="E97" i="3"/>
  <c r="D97" i="3" s="1"/>
  <c r="E98" i="3"/>
  <c r="D98" i="3"/>
  <c r="E99" i="3"/>
  <c r="D99" i="3" s="1"/>
  <c r="E100" i="3"/>
  <c r="D100" i="3"/>
  <c r="E101" i="3"/>
  <c r="D101" i="3" s="1"/>
  <c r="E102" i="3"/>
  <c r="D102" i="3" s="1"/>
  <c r="E103" i="3"/>
  <c r="D103" i="3" s="1"/>
  <c r="E104" i="3"/>
  <c r="D104" i="3"/>
  <c r="E105" i="3"/>
  <c r="D105" i="3" s="1"/>
  <c r="E106" i="3"/>
  <c r="D106" i="3"/>
  <c r="E107" i="3"/>
  <c r="D107" i="3" s="1"/>
  <c r="E108" i="3"/>
  <c r="D108" i="3"/>
  <c r="E109" i="3"/>
  <c r="D109" i="3" s="1"/>
  <c r="E110" i="3"/>
  <c r="D110" i="3" s="1"/>
  <c r="E111" i="3"/>
  <c r="D111" i="3" s="1"/>
  <c r="E112" i="3"/>
  <c r="D112" i="3"/>
  <c r="E113" i="3"/>
  <c r="D113" i="3" s="1"/>
  <c r="E114" i="3"/>
  <c r="D114" i="3"/>
  <c r="E115" i="3"/>
  <c r="D115" i="3" s="1"/>
  <c r="E116" i="3"/>
  <c r="D116" i="3"/>
  <c r="E117" i="3"/>
  <c r="D117" i="3" s="1"/>
  <c r="E118" i="3"/>
  <c r="D118" i="3" s="1"/>
  <c r="E119" i="3"/>
  <c r="D119" i="3" s="1"/>
  <c r="E120" i="3"/>
  <c r="D120" i="3"/>
  <c r="E121" i="3"/>
  <c r="D121" i="3" s="1"/>
  <c r="E122" i="3"/>
  <c r="D122" i="3"/>
  <c r="E123" i="3"/>
  <c r="D123" i="3" s="1"/>
  <c r="E124" i="3"/>
  <c r="D124" i="3" s="1"/>
  <c r="E125" i="3"/>
  <c r="D125" i="3" s="1"/>
  <c r="E126" i="3"/>
  <c r="D126" i="3"/>
  <c r="E127" i="3"/>
  <c r="D127" i="3" s="1"/>
  <c r="E128" i="3"/>
  <c r="D128" i="3"/>
  <c r="E129" i="3"/>
  <c r="D129" i="3"/>
  <c r="E130" i="3"/>
  <c r="D130" i="3" s="1"/>
  <c r="E131" i="3"/>
  <c r="D131" i="3" s="1"/>
  <c r="E132" i="3"/>
  <c r="D132" i="3"/>
  <c r="E133" i="3"/>
  <c r="D133" i="3" s="1"/>
  <c r="E134" i="3"/>
  <c r="D134" i="3"/>
  <c r="E135" i="3"/>
  <c r="D135" i="3"/>
  <c r="E136" i="3"/>
  <c r="D136" i="3"/>
  <c r="E137" i="3"/>
  <c r="D137" i="3" s="1"/>
  <c r="E138" i="3"/>
  <c r="D138" i="3"/>
  <c r="E139" i="3"/>
  <c r="D139" i="3" s="1"/>
  <c r="E140" i="3"/>
  <c r="D140" i="3" s="1"/>
  <c r="H25" i="2" s="1"/>
  <c r="E141" i="3"/>
  <c r="D141" i="3"/>
  <c r="E142" i="3"/>
  <c r="D142" i="3"/>
  <c r="E143" i="3"/>
  <c r="D143" i="3" s="1"/>
  <c r="E144" i="3"/>
  <c r="D144" i="3"/>
  <c r="E145" i="3"/>
  <c r="D145" i="3" s="1"/>
  <c r="E146" i="3"/>
  <c r="D146" i="3" s="1"/>
  <c r="E147" i="3"/>
  <c r="D147" i="3"/>
  <c r="E148" i="3"/>
  <c r="D148" i="3"/>
  <c r="E149" i="3"/>
  <c r="D149" i="3" s="1"/>
  <c r="E150" i="3"/>
  <c r="D150" i="3"/>
  <c r="E151" i="3"/>
  <c r="D151" i="3" s="1"/>
  <c r="E152" i="3"/>
  <c r="D152" i="3" s="1"/>
  <c r="E153" i="3"/>
  <c r="D153" i="3" s="1"/>
  <c r="E154" i="3"/>
  <c r="D154" i="3" s="1"/>
  <c r="E155" i="3"/>
  <c r="D155" i="3" s="1"/>
  <c r="E156" i="3"/>
  <c r="D156" i="3"/>
  <c r="E157" i="3"/>
  <c r="D157" i="3" s="1"/>
  <c r="E158" i="3"/>
  <c r="D158" i="3"/>
  <c r="E159" i="3"/>
  <c r="D159" i="3" s="1"/>
  <c r="E160" i="3"/>
  <c r="D160" i="3" s="1"/>
  <c r="E161" i="3"/>
  <c r="D161" i="3" s="1"/>
  <c r="E162" i="3"/>
  <c r="D162" i="3"/>
  <c r="E163" i="3"/>
  <c r="D163" i="3" s="1"/>
  <c r="E164" i="3"/>
  <c r="D164" i="3"/>
  <c r="E165" i="3"/>
  <c r="D165" i="3" s="1"/>
  <c r="E166" i="3"/>
  <c r="D166" i="3"/>
  <c r="E167" i="3"/>
  <c r="D167" i="3" s="1"/>
  <c r="E168" i="3"/>
  <c r="D168" i="3" s="1"/>
  <c r="E2" i="3"/>
  <c r="D2" i="3" s="1"/>
  <c r="I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K123" i="3"/>
  <c r="L123" i="3"/>
  <c r="M123" i="3"/>
  <c r="N123" i="3"/>
  <c r="O123" i="3"/>
  <c r="P123" i="3"/>
  <c r="H16" i="2"/>
  <c r="F16" i="2" s="1"/>
  <c r="Q123" i="3"/>
  <c r="R123" i="3"/>
  <c r="S123" i="3"/>
  <c r="T123" i="3"/>
  <c r="H19" i="2"/>
  <c r="F19" i="2" s="1"/>
  <c r="U123" i="3"/>
  <c r="V123" i="3"/>
  <c r="H21" i="2"/>
  <c r="F21" i="2" s="1"/>
  <c r="W123" i="3"/>
  <c r="X123" i="3"/>
  <c r="H22" i="2"/>
  <c r="F22" i="2" s="1"/>
  <c r="Y123" i="3"/>
  <c r="H24" i="2"/>
  <c r="F24" i="2" s="1"/>
  <c r="Z123" i="3"/>
  <c r="AA123" i="3"/>
  <c r="AB123" i="3"/>
  <c r="AC123" i="3"/>
  <c r="AD123" i="3"/>
  <c r="AE123" i="3"/>
  <c r="AF123" i="3"/>
  <c r="AG123" i="3"/>
  <c r="AH123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K140" i="3"/>
  <c r="H12" i="2" s="1"/>
  <c r="F12" i="2" s="1"/>
  <c r="L140" i="3"/>
  <c r="M140" i="3"/>
  <c r="N140" i="3"/>
  <c r="O140" i="3"/>
  <c r="H14" i="2" s="1"/>
  <c r="F14" i="2" s="1"/>
  <c r="P140" i="3"/>
  <c r="Q140" i="3"/>
  <c r="H15" i="2" s="1"/>
  <c r="F15" i="2" s="1"/>
  <c r="R140" i="3"/>
  <c r="H17" i="2" s="1"/>
  <c r="F17" i="2" s="1"/>
  <c r="S140" i="3"/>
  <c r="H18" i="2" s="1"/>
  <c r="F18" i="2" s="1"/>
  <c r="T140" i="3"/>
  <c r="U140" i="3"/>
  <c r="H20" i="2" s="1"/>
  <c r="F20" i="2" s="1"/>
  <c r="V140" i="3"/>
  <c r="W140" i="3"/>
  <c r="H23" i="2" s="1"/>
  <c r="F23" i="2" s="1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5" i="3"/>
  <c r="H7" i="3"/>
  <c r="H8" i="3"/>
  <c r="H9" i="3"/>
  <c r="H10" i="3"/>
  <c r="H13" i="3"/>
  <c r="H14" i="3"/>
  <c r="H18" i="3"/>
  <c r="H19" i="3"/>
  <c r="H20" i="3"/>
  <c r="H21" i="3"/>
  <c r="H22" i="3"/>
  <c r="H23" i="3"/>
  <c r="H24" i="3"/>
  <c r="H25" i="3"/>
  <c r="H26" i="3"/>
  <c r="H27" i="3"/>
  <c r="H30" i="3"/>
  <c r="H31" i="3"/>
  <c r="H33" i="3"/>
  <c r="H34" i="3"/>
  <c r="H36" i="3"/>
  <c r="H37" i="3"/>
  <c r="H38" i="3"/>
  <c r="H39" i="3"/>
  <c r="H43" i="3"/>
  <c r="H45" i="3"/>
  <c r="H46" i="3"/>
  <c r="H48" i="3"/>
  <c r="H49" i="3"/>
  <c r="H50" i="3"/>
  <c r="H53" i="3"/>
  <c r="H55" i="3"/>
  <c r="H56" i="3"/>
  <c r="H57" i="3"/>
  <c r="H58" i="3"/>
  <c r="H60" i="3"/>
  <c r="H61" i="3"/>
  <c r="H65" i="3"/>
  <c r="H66" i="3"/>
  <c r="H67" i="3"/>
  <c r="H70" i="3"/>
  <c r="H72" i="3"/>
  <c r="H73" i="3"/>
  <c r="H75" i="3"/>
  <c r="H77" i="3"/>
  <c r="H79" i="3"/>
  <c r="H80" i="3"/>
  <c r="H82" i="3"/>
  <c r="H83" i="3"/>
  <c r="H85" i="3"/>
  <c r="H86" i="3"/>
  <c r="H89" i="3"/>
  <c r="H90" i="3"/>
  <c r="H91" i="3"/>
  <c r="H92" i="3"/>
  <c r="H93" i="3"/>
  <c r="H94" i="3"/>
  <c r="H95" i="3"/>
  <c r="H97" i="3"/>
  <c r="H98" i="3"/>
  <c r="H102" i="3"/>
  <c r="H103" i="3"/>
  <c r="H106" i="3"/>
  <c r="H107" i="3"/>
  <c r="H108" i="3"/>
  <c r="H109" i="3"/>
  <c r="H115" i="3"/>
  <c r="H116" i="3"/>
  <c r="H117" i="3"/>
  <c r="H118" i="3"/>
  <c r="H119" i="3"/>
  <c r="H120" i="3"/>
  <c r="H121" i="3"/>
  <c r="H122" i="3"/>
  <c r="H123" i="3"/>
  <c r="H7" i="2"/>
  <c r="F7" i="2" s="1"/>
  <c r="H125" i="3"/>
  <c r="H127" i="3"/>
  <c r="H129" i="3"/>
  <c r="H130" i="3"/>
  <c r="H133" i="3"/>
  <c r="H134" i="3"/>
  <c r="H135" i="3"/>
  <c r="H137" i="3"/>
  <c r="H138" i="3"/>
  <c r="H139" i="3"/>
  <c r="H141" i="3"/>
  <c r="H142" i="3"/>
  <c r="H145" i="3"/>
  <c r="H146" i="3"/>
  <c r="H149" i="3"/>
  <c r="H150" i="3"/>
  <c r="H151" i="3"/>
  <c r="H152" i="3"/>
  <c r="H154" i="3"/>
  <c r="H156" i="3"/>
  <c r="H157" i="3"/>
  <c r="H158" i="3"/>
  <c r="H159" i="3"/>
  <c r="H161" i="3"/>
  <c r="H163" i="3"/>
  <c r="H164" i="3"/>
  <c r="H165" i="3"/>
  <c r="H166" i="3"/>
  <c r="H168" i="3"/>
  <c r="I6" i="2"/>
  <c r="G6" i="2" s="1"/>
  <c r="AL5" i="5"/>
  <c r="AK5" i="5" s="1"/>
  <c r="AD5" i="5"/>
  <c r="AC5" i="5" s="1"/>
  <c r="AG6" i="5" s="1"/>
  <c r="V5" i="5"/>
  <c r="U5" i="5" s="1"/>
  <c r="N5" i="5"/>
  <c r="M5" i="5"/>
  <c r="P16" i="5" s="1"/>
  <c r="N16" i="5" s="1"/>
  <c r="F5" i="5"/>
  <c r="E5" i="5" s="1"/>
  <c r="G125" i="4"/>
  <c r="G102" i="4"/>
  <c r="G32" i="4"/>
  <c r="G73" i="4"/>
  <c r="H73" i="4"/>
  <c r="G162" i="4"/>
  <c r="G167" i="4"/>
  <c r="G153" i="4"/>
  <c r="G117" i="4"/>
  <c r="G10" i="4"/>
  <c r="H10" i="4"/>
  <c r="G145" i="4"/>
  <c r="G121" i="4"/>
  <c r="G84" i="4"/>
  <c r="H84" i="4"/>
  <c r="H125" i="4"/>
  <c r="G98" i="4"/>
  <c r="H98" i="4"/>
  <c r="G56" i="4"/>
  <c r="H56" i="4"/>
  <c r="G44" i="4"/>
  <c r="G140" i="4"/>
  <c r="G141" i="4"/>
  <c r="H141" i="4"/>
  <c r="G163" i="4"/>
  <c r="G18" i="4"/>
  <c r="H18" i="4"/>
  <c r="G99" i="4"/>
  <c r="H99" i="4"/>
  <c r="G52" i="4"/>
  <c r="H52" i="4"/>
  <c r="G146" i="4"/>
  <c r="G147" i="4"/>
  <c r="H162" i="4"/>
  <c r="H153" i="4"/>
  <c r="G128" i="4"/>
  <c r="G142" i="4"/>
  <c r="H142" i="4"/>
  <c r="H167" i="4"/>
  <c r="H145" i="4"/>
  <c r="G158" i="4"/>
  <c r="G159" i="4"/>
  <c r="G160" i="4"/>
  <c r="H160" i="4"/>
  <c r="H163" i="4"/>
  <c r="G108" i="4"/>
  <c r="H108" i="4"/>
  <c r="H102" i="4"/>
  <c r="G45" i="4"/>
  <c r="H44" i="4"/>
  <c r="G81" i="4"/>
  <c r="G118" i="4"/>
  <c r="G106" i="4"/>
  <c r="H106" i="4"/>
  <c r="G29" i="4"/>
  <c r="G30" i="4"/>
  <c r="H30" i="4"/>
  <c r="H140" i="4"/>
  <c r="G19" i="4"/>
  <c r="H32" i="4"/>
  <c r="G168" i="4"/>
  <c r="H168" i="4"/>
  <c r="H117" i="4"/>
  <c r="G88" i="4"/>
  <c r="H121" i="4"/>
  <c r="G109" i="4"/>
  <c r="G6" i="4"/>
  <c r="H81" i="4"/>
  <c r="G82" i="4"/>
  <c r="G143" i="4"/>
  <c r="H128" i="4"/>
  <c r="H146" i="4"/>
  <c r="H147" i="4"/>
  <c r="H109" i="4"/>
  <c r="G11" i="4"/>
  <c r="H158" i="4"/>
  <c r="G61" i="4"/>
  <c r="G110" i="4"/>
  <c r="H110" i="4"/>
  <c r="G149" i="4"/>
  <c r="H45" i="4"/>
  <c r="H159" i="4"/>
  <c r="G103" i="4"/>
  <c r="G25" i="4"/>
  <c r="G69" i="4"/>
  <c r="H69" i="4"/>
  <c r="G46" i="4"/>
  <c r="H46" i="4"/>
  <c r="H29" i="4"/>
  <c r="G93" i="4"/>
  <c r="H93" i="4"/>
  <c r="G89" i="4"/>
  <c r="H89" i="4"/>
  <c r="H88" i="4"/>
  <c r="H143" i="4"/>
  <c r="H118" i="4"/>
  <c r="H19" i="4"/>
  <c r="G113" i="4"/>
  <c r="G94" i="4"/>
  <c r="H94" i="4"/>
  <c r="H25" i="4"/>
  <c r="G26" i="4"/>
  <c r="H61" i="4"/>
  <c r="G62" i="4"/>
  <c r="H103" i="4"/>
  <c r="G104" i="4"/>
  <c r="H82" i="4"/>
  <c r="G83" i="4"/>
  <c r="H83" i="4"/>
  <c r="H149" i="4"/>
  <c r="G150" i="4"/>
  <c r="H11" i="4"/>
  <c r="G12" i="4"/>
  <c r="H6" i="4"/>
  <c r="G7" i="4"/>
  <c r="G31" i="4"/>
  <c r="G136" i="4"/>
  <c r="H136" i="4"/>
  <c r="G65" i="4"/>
  <c r="G48" i="4"/>
  <c r="G37" i="4"/>
  <c r="H113" i="4"/>
  <c r="G100" i="4"/>
  <c r="G95" i="4"/>
  <c r="H65" i="4"/>
  <c r="G66" i="4"/>
  <c r="H104" i="4"/>
  <c r="G105" i="4"/>
  <c r="H105" i="4"/>
  <c r="G41" i="4"/>
  <c r="G151" i="4"/>
  <c r="H151" i="4"/>
  <c r="H150" i="4"/>
  <c r="G2" i="4"/>
  <c r="G63" i="4"/>
  <c r="H62" i="4"/>
  <c r="G22" i="4"/>
  <c r="H22" i="4"/>
  <c r="H26" i="4"/>
  <c r="H100" i="4"/>
  <c r="G101" i="4"/>
  <c r="H101" i="4"/>
  <c r="G154" i="4"/>
  <c r="G8" i="4"/>
  <c r="H7" i="4"/>
  <c r="H48" i="4"/>
  <c r="G49" i="4"/>
  <c r="H12" i="4"/>
  <c r="G13" i="4"/>
  <c r="H13" i="4"/>
  <c r="H37" i="4"/>
  <c r="G38" i="4"/>
  <c r="H31" i="4"/>
  <c r="G144" i="4"/>
  <c r="G161" i="4"/>
  <c r="H161" i="4"/>
  <c r="H95" i="4"/>
  <c r="G96" i="4"/>
  <c r="H63" i="4"/>
  <c r="G64" i="4"/>
  <c r="H64" i="4"/>
  <c r="G57" i="4"/>
  <c r="H49" i="4"/>
  <c r="G50" i="4"/>
  <c r="H8" i="4"/>
  <c r="G9" i="4"/>
  <c r="H9" i="4"/>
  <c r="G155" i="4"/>
  <c r="H154" i="4"/>
  <c r="G42" i="4"/>
  <c r="H41" i="4"/>
  <c r="G67" i="4"/>
  <c r="H66" i="4"/>
  <c r="H2" i="4"/>
  <c r="G3" i="4"/>
  <c r="H38" i="4"/>
  <c r="G39" i="4"/>
  <c r="H144" i="4"/>
  <c r="F3" i="2"/>
  <c r="F4" i="2"/>
  <c r="H11" i="2"/>
  <c r="F11" i="2" s="1"/>
  <c r="H10" i="2"/>
  <c r="F10" i="2" s="1"/>
  <c r="H13" i="2"/>
  <c r="F13" i="2" s="1"/>
  <c r="H96" i="4"/>
  <c r="G97" i="4"/>
  <c r="H97" i="4"/>
  <c r="H50" i="4"/>
  <c r="G51" i="4"/>
  <c r="H39" i="4"/>
  <c r="G40" i="4"/>
  <c r="G90" i="4"/>
  <c r="G58" i="4"/>
  <c r="H57" i="4"/>
  <c r="H155" i="4"/>
  <c r="G156" i="4"/>
  <c r="H42" i="4"/>
  <c r="G43" i="4"/>
  <c r="H43" i="4"/>
  <c r="G107" i="4"/>
  <c r="H3" i="4"/>
  <c r="G4" i="4"/>
  <c r="H4" i="4"/>
  <c r="G68" i="4"/>
  <c r="H68" i="4"/>
  <c r="H67" i="4"/>
  <c r="G5" i="4"/>
  <c r="G137" i="4"/>
  <c r="H107" i="4"/>
  <c r="G91" i="4"/>
  <c r="H90" i="4"/>
  <c r="G148" i="4"/>
  <c r="H148" i="4"/>
  <c r="H40" i="4"/>
  <c r="G111" i="4"/>
  <c r="H51" i="4"/>
  <c r="G157" i="4"/>
  <c r="H157" i="4"/>
  <c r="H156" i="4"/>
  <c r="H58" i="4"/>
  <c r="G59" i="4"/>
  <c r="H5" i="4"/>
  <c r="G47" i="4"/>
  <c r="H47" i="4"/>
  <c r="H111" i="4"/>
  <c r="G112" i="4"/>
  <c r="H112" i="4"/>
  <c r="H59" i="4"/>
  <c r="G60" i="4"/>
  <c r="G77" i="4"/>
  <c r="G92" i="4"/>
  <c r="H91" i="4"/>
  <c r="H137" i="4"/>
  <c r="G138" i="4"/>
  <c r="H92" i="4"/>
  <c r="G27" i="4"/>
  <c r="H60" i="4"/>
  <c r="G139" i="4"/>
  <c r="H139" i="4"/>
  <c r="H138" i="4"/>
  <c r="H77" i="4"/>
  <c r="G78" i="4"/>
  <c r="H27" i="4"/>
  <c r="G28" i="4"/>
  <c r="H28" i="4"/>
  <c r="G53" i="4"/>
  <c r="H78" i="4"/>
  <c r="G79" i="4"/>
  <c r="G54" i="4"/>
  <c r="H53" i="4"/>
  <c r="H54" i="4"/>
  <c r="G55" i="4"/>
  <c r="H55" i="4"/>
  <c r="H79" i="4"/>
  <c r="G80" i="4"/>
  <c r="G132" i="4"/>
  <c r="H80" i="4"/>
  <c r="G133" i="4"/>
  <c r="H132" i="4"/>
  <c r="H133" i="4"/>
  <c r="G134" i="4"/>
  <c r="H134" i="4"/>
  <c r="G70" i="4"/>
  <c r="G71" i="4"/>
  <c r="H71" i="4"/>
  <c r="G72" i="4"/>
  <c r="H72" i="4"/>
  <c r="G23" i="4"/>
  <c r="G24" i="4"/>
  <c r="H70" i="4"/>
  <c r="G122" i="4"/>
  <c r="G123" i="4"/>
  <c r="G124" i="4"/>
  <c r="H124" i="4"/>
  <c r="H123" i="4"/>
  <c r="G152" i="4"/>
  <c r="H152" i="4"/>
  <c r="H24" i="4"/>
  <c r="G114" i="4"/>
  <c r="G115" i="4"/>
  <c r="H122" i="4"/>
  <c r="G85" i="4"/>
  <c r="G86" i="4"/>
  <c r="H23" i="4"/>
  <c r="H86" i="4"/>
  <c r="G87" i="4"/>
  <c r="H87" i="4"/>
  <c r="G14" i="4"/>
  <c r="G116" i="4"/>
  <c r="H116" i="4"/>
  <c r="H115" i="4"/>
  <c r="G129" i="4"/>
  <c r="G130" i="4"/>
  <c r="H85" i="4"/>
  <c r="G74" i="4"/>
  <c r="H114" i="4"/>
  <c r="H74" i="4"/>
  <c r="G75" i="4"/>
  <c r="H130" i="4"/>
  <c r="G131" i="4"/>
  <c r="H131" i="4"/>
  <c r="G119" i="4"/>
  <c r="G15" i="4"/>
  <c r="H14" i="4"/>
  <c r="G33" i="4"/>
  <c r="H129" i="4"/>
  <c r="H33" i="4"/>
  <c r="G34" i="4"/>
  <c r="H15" i="4"/>
  <c r="G16" i="4"/>
  <c r="G120" i="4"/>
  <c r="H119" i="4"/>
  <c r="H75" i="4"/>
  <c r="G76" i="4"/>
  <c r="H76" i="4"/>
  <c r="H16" i="4"/>
  <c r="G17" i="4"/>
  <c r="H17" i="4"/>
  <c r="G126" i="4"/>
  <c r="H120" i="4"/>
  <c r="H34" i="4"/>
  <c r="G35" i="4"/>
  <c r="H126" i="4"/>
  <c r="G127" i="4"/>
  <c r="G20" i="4"/>
  <c r="G36" i="4"/>
  <c r="H36" i="4"/>
  <c r="H35" i="4"/>
  <c r="G21" i="4"/>
  <c r="H21" i="4"/>
  <c r="H20" i="4"/>
  <c r="G164" i="4"/>
  <c r="H127" i="4"/>
  <c r="H164" i="4"/>
  <c r="G165" i="4"/>
  <c r="H165" i="4"/>
  <c r="G166" i="4"/>
  <c r="G135" i="4"/>
  <c r="H135" i="4"/>
  <c r="H166" i="4"/>
  <c r="H41" i="3"/>
  <c r="J41" i="3"/>
  <c r="I23" i="3"/>
  <c r="J23" i="3"/>
  <c r="H68" i="3"/>
  <c r="J68" i="3"/>
  <c r="H104" i="3"/>
  <c r="J104" i="3"/>
  <c r="I94" i="3"/>
  <c r="J94" i="3"/>
  <c r="J89" i="3"/>
  <c r="J84" i="3"/>
  <c r="I84" i="3"/>
  <c r="J120" i="3"/>
  <c r="I120" i="3"/>
  <c r="J159" i="3"/>
  <c r="I159" i="3"/>
  <c r="J123" i="3"/>
  <c r="H9" i="2"/>
  <c r="F9" i="2" s="1"/>
  <c r="J145" i="3"/>
  <c r="J167" i="3"/>
  <c r="I93" i="3"/>
  <c r="I100" i="3"/>
  <c r="J100" i="3"/>
  <c r="J62" i="3"/>
  <c r="J82" i="3"/>
  <c r="I126" i="3"/>
  <c r="J126" i="3"/>
  <c r="I49" i="3"/>
  <c r="J15" i="3"/>
  <c r="I15" i="3"/>
  <c r="J37" i="3"/>
  <c r="J42" i="3"/>
  <c r="J47" i="3"/>
  <c r="I90" i="3"/>
  <c r="J90" i="3"/>
  <c r="J118" i="3"/>
  <c r="J121" i="3"/>
  <c r="I147" i="3"/>
  <c r="J150" i="3"/>
  <c r="J133" i="3"/>
  <c r="H110" i="3"/>
  <c r="H62" i="3"/>
  <c r="H17" i="3"/>
  <c r="I123" i="3"/>
  <c r="H8" i="2"/>
  <c r="F8" i="2" s="1"/>
  <c r="J30" i="3"/>
  <c r="J50" i="3"/>
  <c r="J63" i="3"/>
  <c r="J105" i="3"/>
  <c r="J45" i="3"/>
  <c r="J72" i="3"/>
  <c r="I72" i="3"/>
  <c r="J57" i="3"/>
  <c r="J99" i="3"/>
  <c r="I63" i="3"/>
  <c r="G107" i="3"/>
  <c r="G119" i="3"/>
  <c r="J168" i="3"/>
  <c r="I168" i="3"/>
  <c r="H13" i="5" l="1"/>
  <c r="F13" i="5" s="1"/>
  <c r="H11" i="5"/>
  <c r="F11" i="5" s="1"/>
  <c r="H25" i="5"/>
  <c r="H20" i="5"/>
  <c r="F20" i="5" s="1"/>
  <c r="H10" i="5"/>
  <c r="F10" i="5" s="1"/>
  <c r="H21" i="5"/>
  <c r="F21" i="5" s="1"/>
  <c r="H6" i="5"/>
  <c r="F6" i="5" s="1"/>
  <c r="I6" i="5"/>
  <c r="G6" i="5" s="1"/>
  <c r="H16" i="5"/>
  <c r="F16" i="5" s="1"/>
  <c r="H12" i="5"/>
  <c r="F12" i="5" s="1"/>
  <c r="H15" i="5"/>
  <c r="F15" i="5" s="1"/>
  <c r="H14" i="5"/>
  <c r="F14" i="5" s="1"/>
  <c r="H19" i="5"/>
  <c r="F19" i="5" s="1"/>
  <c r="H17" i="5"/>
  <c r="F17" i="5" s="1"/>
  <c r="H7" i="5"/>
  <c r="F7" i="5" s="1"/>
  <c r="H9" i="5"/>
  <c r="F9" i="5" s="1"/>
  <c r="H24" i="5"/>
  <c r="F24" i="5" s="1"/>
  <c r="H8" i="5"/>
  <c r="F8" i="5" s="1"/>
  <c r="H22" i="5"/>
  <c r="F22" i="5" s="1"/>
  <c r="H23" i="5"/>
  <c r="F23" i="5" s="1"/>
  <c r="H18" i="5"/>
  <c r="F18" i="5" s="1"/>
  <c r="X12" i="5"/>
  <c r="V12" i="5" s="1"/>
  <c r="X9" i="5"/>
  <c r="V9" i="5" s="1"/>
  <c r="X6" i="5"/>
  <c r="V6" i="5" s="1"/>
  <c r="X14" i="5"/>
  <c r="V14" i="5" s="1"/>
  <c r="X16" i="5"/>
  <c r="V16" i="5" s="1"/>
  <c r="X24" i="5"/>
  <c r="V24" i="5" s="1"/>
  <c r="Y6" i="5"/>
  <c r="W6" i="5"/>
  <c r="X15" i="5"/>
  <c r="V15" i="5" s="1"/>
  <c r="X23" i="5"/>
  <c r="V23" i="5" s="1"/>
  <c r="X11" i="5"/>
  <c r="V11" i="5" s="1"/>
  <c r="X7" i="5"/>
  <c r="V7" i="5" s="1"/>
  <c r="X19" i="5"/>
  <c r="V19" i="5" s="1"/>
  <c r="X20" i="5"/>
  <c r="V20" i="5" s="1"/>
  <c r="X21" i="5"/>
  <c r="V21" i="5" s="1"/>
  <c r="X10" i="5"/>
  <c r="V10" i="5" s="1"/>
  <c r="X17" i="5"/>
  <c r="V17" i="5" s="1"/>
  <c r="X18" i="5"/>
  <c r="V18" i="5" s="1"/>
  <c r="X13" i="5"/>
  <c r="V13" i="5" s="1"/>
  <c r="X8" i="5"/>
  <c r="V8" i="5" s="1"/>
  <c r="X22" i="5"/>
  <c r="V22" i="5" s="1"/>
  <c r="AN6" i="5"/>
  <c r="AL6" i="5" s="1"/>
  <c r="AN22" i="5"/>
  <c r="AL22" i="5" s="1"/>
  <c r="AN19" i="5"/>
  <c r="AL19" i="5" s="1"/>
  <c r="AN8" i="5"/>
  <c r="AL8" i="5" s="1"/>
  <c r="AN16" i="5"/>
  <c r="AL16" i="5" s="1"/>
  <c r="AN23" i="5"/>
  <c r="AL23" i="5" s="1"/>
  <c r="AN10" i="5"/>
  <c r="AL10" i="5" s="1"/>
  <c r="AN20" i="5"/>
  <c r="AL20" i="5" s="1"/>
  <c r="AO6" i="5"/>
  <c r="AN12" i="5"/>
  <c r="AL12" i="5" s="1"/>
  <c r="AN7" i="5"/>
  <c r="AL7" i="5" s="1"/>
  <c r="AN21" i="5"/>
  <c r="AL21" i="5" s="1"/>
  <c r="AN13" i="5"/>
  <c r="AL13" i="5" s="1"/>
  <c r="AN15" i="5"/>
  <c r="AL15" i="5" s="1"/>
  <c r="AN11" i="5"/>
  <c r="AL11" i="5" s="1"/>
  <c r="AN18" i="5"/>
  <c r="AL18" i="5" s="1"/>
  <c r="AM6" i="5"/>
  <c r="AN24" i="5"/>
  <c r="AL24" i="5" s="1"/>
  <c r="AN14" i="5"/>
  <c r="AL14" i="5" s="1"/>
  <c r="AN9" i="5"/>
  <c r="AL9" i="5" s="1"/>
  <c r="AN17" i="5"/>
  <c r="AL17" i="5" s="1"/>
  <c r="P21" i="5"/>
  <c r="N21" i="5" s="1"/>
  <c r="P10" i="5"/>
  <c r="N10" i="5" s="1"/>
  <c r="AF9" i="5"/>
  <c r="AD9" i="5" s="1"/>
  <c r="AF16" i="5"/>
  <c r="AD16" i="5" s="1"/>
  <c r="P22" i="5"/>
  <c r="N22" i="5" s="1"/>
  <c r="P12" i="5"/>
  <c r="N12" i="5" s="1"/>
  <c r="AF22" i="5"/>
  <c r="AD22" i="5" s="1"/>
  <c r="AF23" i="5"/>
  <c r="AD23" i="5" s="1"/>
  <c r="AF17" i="5"/>
  <c r="AD17" i="5" s="1"/>
  <c r="AF14" i="5"/>
  <c r="AD14" i="5" s="1"/>
  <c r="P23" i="5"/>
  <c r="N23" i="5" s="1"/>
  <c r="P15" i="5"/>
  <c r="N15" i="5" s="1"/>
  <c r="P8" i="5"/>
  <c r="N8" i="5" s="1"/>
  <c r="P14" i="5"/>
  <c r="N14" i="5" s="1"/>
  <c r="P6" i="5"/>
  <c r="N6" i="5" s="1"/>
  <c r="AF19" i="5"/>
  <c r="AD19" i="5" s="1"/>
  <c r="AF10" i="5"/>
  <c r="AD10" i="5" s="1"/>
  <c r="AF12" i="5"/>
  <c r="AD12" i="5" s="1"/>
  <c r="P7" i="5"/>
  <c r="N7" i="5" s="1"/>
  <c r="P17" i="5"/>
  <c r="N17" i="5" s="1"/>
  <c r="AF15" i="5"/>
  <c r="AD15" i="5" s="1"/>
  <c r="AF20" i="5"/>
  <c r="AD20" i="5" s="1"/>
  <c r="AF8" i="5"/>
  <c r="AD8" i="5" s="1"/>
  <c r="P9" i="5"/>
  <c r="N9" i="5" s="1"/>
  <c r="P24" i="5"/>
  <c r="N24" i="5" s="1"/>
  <c r="AE6" i="5"/>
  <c r="P11" i="5"/>
  <c r="N11" i="5" s="1"/>
  <c r="P13" i="5"/>
  <c r="N13" i="5" s="1"/>
  <c r="Q6" i="5"/>
  <c r="O6" i="5" s="1"/>
  <c r="P19" i="5"/>
  <c r="N19" i="5" s="1"/>
  <c r="AF21" i="5"/>
  <c r="AD21" i="5" s="1"/>
  <c r="AF18" i="5"/>
  <c r="AD18" i="5" s="1"/>
  <c r="AF24" i="5"/>
  <c r="AD24" i="5" s="1"/>
  <c r="AF11" i="5"/>
  <c r="AD11" i="5" s="1"/>
  <c r="AF13" i="5"/>
  <c r="AD13" i="5" s="1"/>
  <c r="P18" i="5"/>
  <c r="N18" i="5" s="1"/>
  <c r="P20" i="5"/>
  <c r="N20" i="5" s="1"/>
  <c r="AF7" i="5"/>
  <c r="AD7" i="5" s="1"/>
  <c r="AF6" i="5"/>
  <c r="AD6" i="5" s="1"/>
</calcChain>
</file>

<file path=xl/sharedStrings.xml><?xml version="1.0" encoding="utf-8"?>
<sst xmlns="http://schemas.openxmlformats.org/spreadsheetml/2006/main" count="1074" uniqueCount="243">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</sst>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0" fontId="3" fillId="9" borderId="26" xfId="1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Percent" xfId="1" builtinId="5"/>
  </cellStyles>
  <dxfs count="58"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workbookViewId="0">
      <selection activeCell="I4" sqref="I4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886718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v>0</v>
      </c>
      <c r="E2" s="63">
        <v>0</v>
      </c>
      <c r="F2" s="73">
        <v>7</v>
      </c>
      <c r="G2" s="41" t="s">
        <v>229</v>
      </c>
      <c r="H2" s="18">
        <v>50</v>
      </c>
      <c r="I2" s="18">
        <v>50</v>
      </c>
      <c r="J2" s="42">
        <v>100</v>
      </c>
      <c r="K2" s="67">
        <v>100</v>
      </c>
      <c r="L2" s="18">
        <v>100</v>
      </c>
      <c r="M2" s="18">
        <v>100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/>
      <c r="AP2" s="11"/>
      <c r="AQ2" s="11"/>
      <c r="AR2" s="11"/>
      <c r="AS2" s="25">
        <v>0</v>
      </c>
    </row>
    <row r="3" spans="1:45" ht="15.6">
      <c r="A3" s="11">
        <v>701</v>
      </c>
      <c r="B3" s="12" t="s">
        <v>34</v>
      </c>
      <c r="C3" s="13">
        <v>26</v>
      </c>
      <c r="D3" s="40">
        <v>0</v>
      </c>
      <c r="E3" s="63">
        <v>0</v>
      </c>
      <c r="F3" s="73">
        <v>13</v>
      </c>
      <c r="G3" s="41" t="s">
        <v>229</v>
      </c>
      <c r="H3" s="18">
        <v>100</v>
      </c>
      <c r="I3" s="18">
        <v>50</v>
      </c>
      <c r="J3" s="42">
        <v>50</v>
      </c>
      <c r="K3" s="11">
        <v>25</v>
      </c>
      <c r="L3" s="18">
        <v>100</v>
      </c>
      <c r="M3" s="18">
        <v>100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0</v>
      </c>
      <c r="AK3" s="11"/>
      <c r="AL3" s="11" t="s">
        <v>229</v>
      </c>
      <c r="AM3" s="11"/>
      <c r="AN3" s="11"/>
      <c r="AO3" s="11"/>
      <c r="AP3" s="11"/>
      <c r="AQ3" s="11"/>
      <c r="AR3" s="11"/>
      <c r="AS3" s="25">
        <v>0</v>
      </c>
    </row>
    <row r="4" spans="1:45" ht="15.6">
      <c r="A4" s="11">
        <v>833</v>
      </c>
      <c r="B4" s="12" t="s">
        <v>35</v>
      </c>
      <c r="C4" s="13">
        <v>9</v>
      </c>
      <c r="D4" s="40">
        <v>7.1428571428571425E-2</v>
      </c>
      <c r="E4" s="63">
        <v>1</v>
      </c>
      <c r="F4" s="73">
        <v>14</v>
      </c>
      <c r="G4" s="41" t="s">
        <v>229</v>
      </c>
      <c r="H4" s="18">
        <v>100</v>
      </c>
      <c r="I4" s="18">
        <v>100</v>
      </c>
      <c r="J4" s="42">
        <v>100</v>
      </c>
      <c r="K4" s="11">
        <v>100</v>
      </c>
      <c r="L4" s="18">
        <v>100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/>
      <c r="AP4" s="11"/>
      <c r="AQ4" s="11"/>
      <c r="AR4" s="11"/>
      <c r="AS4" s="25">
        <v>0</v>
      </c>
    </row>
    <row r="5" spans="1:45" ht="15.6">
      <c r="A5" s="11">
        <v>938</v>
      </c>
      <c r="B5" s="12" t="s">
        <v>36</v>
      </c>
      <c r="C5" s="13">
        <v>19</v>
      </c>
      <c r="D5" s="40">
        <v>0</v>
      </c>
      <c r="E5" s="63">
        <v>0</v>
      </c>
      <c r="F5" s="73">
        <v>15</v>
      </c>
      <c r="G5" s="41" t="s">
        <v>229</v>
      </c>
      <c r="H5" s="18">
        <v>100</v>
      </c>
      <c r="I5" s="18"/>
      <c r="J5" s="42">
        <v>100</v>
      </c>
      <c r="K5" s="11">
        <v>100</v>
      </c>
      <c r="L5" s="18">
        <v>100</v>
      </c>
      <c r="M5" s="18"/>
      <c r="N5" s="18"/>
      <c r="O5" s="18"/>
      <c r="P5" s="18"/>
      <c r="Q5" s="18">
        <v>100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/>
      <c r="AP5" s="11"/>
      <c r="AQ5" s="11"/>
      <c r="AR5" s="11"/>
      <c r="AS5" s="25">
        <v>0</v>
      </c>
    </row>
    <row r="6" spans="1:45" ht="15.6">
      <c r="A6" s="11">
        <v>975</v>
      </c>
      <c r="B6" s="20" t="s">
        <v>37</v>
      </c>
      <c r="C6" s="11">
        <v>42</v>
      </c>
      <c r="D6" s="40">
        <v>0</v>
      </c>
      <c r="E6" s="63">
        <v>0</v>
      </c>
      <c r="F6" s="73">
        <v>7</v>
      </c>
      <c r="G6" s="41" t="s">
        <v>229</v>
      </c>
      <c r="H6" s="18">
        <v>50</v>
      </c>
      <c r="I6" s="18"/>
      <c r="J6" s="42"/>
      <c r="K6" s="11">
        <v>100</v>
      </c>
      <c r="L6" s="18">
        <v>100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/>
      <c r="AP6" s="11"/>
      <c r="AQ6" s="11"/>
      <c r="AR6" s="11"/>
      <c r="AS6" s="25">
        <v>0</v>
      </c>
    </row>
    <row r="7" spans="1:45" ht="15.6">
      <c r="A7" s="11">
        <v>1123</v>
      </c>
      <c r="B7" s="12" t="s">
        <v>38</v>
      </c>
      <c r="C7" s="11">
        <v>39</v>
      </c>
      <c r="D7" s="40">
        <v>0.13333333333333333</v>
      </c>
      <c r="E7" s="63">
        <v>2</v>
      </c>
      <c r="F7" s="73">
        <v>15</v>
      </c>
      <c r="G7" s="41" t="s">
        <v>229</v>
      </c>
      <c r="H7" s="18">
        <v>50</v>
      </c>
      <c r="I7" s="18">
        <v>50</v>
      </c>
      <c r="J7" s="42">
        <v>50</v>
      </c>
      <c r="K7" s="11">
        <v>100</v>
      </c>
      <c r="L7" s="18">
        <v>100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/>
      <c r="AP7" s="11"/>
      <c r="AQ7" s="11"/>
      <c r="AR7" s="11"/>
      <c r="AS7" s="25">
        <v>0</v>
      </c>
    </row>
    <row r="8" spans="1:45" ht="15.6">
      <c r="A8" s="11">
        <v>1126</v>
      </c>
      <c r="B8" s="12" t="s">
        <v>39</v>
      </c>
      <c r="C8" s="13">
        <v>30</v>
      </c>
      <c r="D8" s="40">
        <v>1.1000000000000001</v>
      </c>
      <c r="E8" s="63">
        <v>11</v>
      </c>
      <c r="F8" s="73">
        <v>10</v>
      </c>
      <c r="G8" s="41">
        <v>100</v>
      </c>
      <c r="H8" s="18">
        <v>100</v>
      </c>
      <c r="I8" s="18">
        <v>100</v>
      </c>
      <c r="J8" s="42">
        <v>50</v>
      </c>
      <c r="K8" s="11">
        <v>25</v>
      </c>
      <c r="L8" s="18">
        <v>100</v>
      </c>
      <c r="M8" s="18"/>
      <c r="N8" s="18">
        <v>100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0</v>
      </c>
      <c r="AK8" s="11"/>
      <c r="AL8" s="11" t="s">
        <v>229</v>
      </c>
      <c r="AM8" s="11"/>
      <c r="AN8" s="11"/>
      <c r="AO8" s="11"/>
      <c r="AP8" s="11"/>
      <c r="AQ8" s="11"/>
      <c r="AR8" s="11"/>
      <c r="AS8" s="25">
        <v>0</v>
      </c>
    </row>
    <row r="9" spans="1:45" ht="15.6">
      <c r="A9" s="11">
        <v>1128</v>
      </c>
      <c r="B9" s="12" t="s">
        <v>40</v>
      </c>
      <c r="C9" s="11">
        <v>42</v>
      </c>
      <c r="D9" s="40">
        <v>0</v>
      </c>
      <c r="E9" s="63">
        <v>0</v>
      </c>
      <c r="F9" s="73">
        <v>5</v>
      </c>
      <c r="G9" s="41" t="s">
        <v>229</v>
      </c>
      <c r="H9" s="18">
        <v>100</v>
      </c>
      <c r="I9" s="18">
        <v>100</v>
      </c>
      <c r="J9" s="42">
        <v>100</v>
      </c>
      <c r="K9" s="11">
        <v>25</v>
      </c>
      <c r="L9" s="18">
        <v>100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/>
      <c r="AP9" s="11"/>
      <c r="AQ9" s="11"/>
      <c r="AR9" s="11"/>
      <c r="AS9" s="25">
        <v>0</v>
      </c>
    </row>
    <row r="10" spans="1:45" ht="15.6">
      <c r="A10" s="11">
        <v>1159</v>
      </c>
      <c r="B10" s="20" t="s">
        <v>41</v>
      </c>
      <c r="C10" s="11">
        <v>22</v>
      </c>
      <c r="D10" s="40">
        <v>0.66666666666666663</v>
      </c>
      <c r="E10" s="63">
        <v>4</v>
      </c>
      <c r="F10" s="73">
        <v>6</v>
      </c>
      <c r="G10" s="41">
        <v>50</v>
      </c>
      <c r="H10" s="18">
        <v>100</v>
      </c>
      <c r="I10" s="18"/>
      <c r="J10" s="42">
        <v>100</v>
      </c>
      <c r="K10" s="11">
        <v>100</v>
      </c>
      <c r="L10" s="18">
        <v>100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/>
      <c r="AP10" s="11"/>
      <c r="AQ10" s="11"/>
      <c r="AR10" s="11"/>
      <c r="AS10" s="25">
        <v>0</v>
      </c>
    </row>
    <row r="11" spans="1:45" ht="15.6">
      <c r="A11" s="11">
        <v>1211</v>
      </c>
      <c r="B11" s="12" t="s">
        <v>42</v>
      </c>
      <c r="C11" s="13">
        <v>28</v>
      </c>
      <c r="D11" s="40">
        <v>0.23076923076923078</v>
      </c>
      <c r="E11" s="63">
        <v>3</v>
      </c>
      <c r="F11" s="73">
        <v>13</v>
      </c>
      <c r="G11" s="41" t="s">
        <v>229</v>
      </c>
      <c r="H11" s="18">
        <v>100</v>
      </c>
      <c r="I11" s="18">
        <v>100</v>
      </c>
      <c r="J11" s="42">
        <v>50</v>
      </c>
      <c r="K11" s="11">
        <v>100</v>
      </c>
      <c r="L11" s="18">
        <v>100</v>
      </c>
      <c r="M11" s="18"/>
      <c r="N11" s="18"/>
      <c r="O11" s="18"/>
      <c r="P11" s="18"/>
      <c r="Q11" s="18">
        <v>100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/>
      <c r="AP11" s="11"/>
      <c r="AQ11" s="11"/>
      <c r="AR11" s="11"/>
      <c r="AS11" s="25">
        <v>0</v>
      </c>
    </row>
    <row r="12" spans="1:45" ht="15.6">
      <c r="A12" s="11">
        <v>1233</v>
      </c>
      <c r="B12" s="12" t="s">
        <v>43</v>
      </c>
      <c r="C12" s="11">
        <v>16</v>
      </c>
      <c r="D12" s="40">
        <v>0</v>
      </c>
      <c r="E12" s="63">
        <v>0</v>
      </c>
      <c r="F12" s="73">
        <v>15</v>
      </c>
      <c r="G12" s="41" t="s">
        <v>229</v>
      </c>
      <c r="H12" s="18">
        <v>100</v>
      </c>
      <c r="I12" s="18">
        <v>50</v>
      </c>
      <c r="J12" s="42">
        <v>100</v>
      </c>
      <c r="K12" s="11">
        <v>100</v>
      </c>
      <c r="L12" s="18">
        <v>100</v>
      </c>
      <c r="M12" s="18"/>
      <c r="N12" s="18">
        <v>100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/>
      <c r="AP12" s="11"/>
      <c r="AQ12" s="11"/>
      <c r="AR12" s="11"/>
      <c r="AS12" s="25">
        <v>0</v>
      </c>
    </row>
    <row r="13" spans="1:45" ht="15.6">
      <c r="A13" s="11">
        <v>1238</v>
      </c>
      <c r="B13" s="12" t="s">
        <v>44</v>
      </c>
      <c r="C13" s="13">
        <v>17</v>
      </c>
      <c r="D13" s="40">
        <v>0.2</v>
      </c>
      <c r="E13" s="63">
        <v>1</v>
      </c>
      <c r="F13" s="73">
        <v>5</v>
      </c>
      <c r="G13" s="41" t="s">
        <v>229</v>
      </c>
      <c r="H13" s="18">
        <v>50</v>
      </c>
      <c r="I13" s="18"/>
      <c r="J13" s="42">
        <v>50</v>
      </c>
      <c r="K13" s="11">
        <v>100</v>
      </c>
      <c r="L13" s="18">
        <v>100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v>0</v>
      </c>
      <c r="E14" s="63">
        <v>0</v>
      </c>
      <c r="F14" s="73">
        <v>5</v>
      </c>
      <c r="G14" s="41" t="s">
        <v>229</v>
      </c>
      <c r="H14" s="18"/>
      <c r="I14" s="18"/>
      <c r="J14" s="42"/>
      <c r="K14" s="11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v>0.4</v>
      </c>
      <c r="E15" s="63">
        <v>2</v>
      </c>
      <c r="F15" s="73">
        <v>5</v>
      </c>
      <c r="G15" s="41">
        <v>25</v>
      </c>
      <c r="H15" s="18">
        <v>50</v>
      </c>
      <c r="I15" s="18">
        <v>50</v>
      </c>
      <c r="J15" s="42">
        <v>50</v>
      </c>
      <c r="K15" s="11"/>
      <c r="L15" s="18">
        <v>100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 t="s">
        <v>228</v>
      </c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/>
      <c r="AP15" s="11"/>
      <c r="AQ15" s="11"/>
      <c r="AR15" s="11"/>
      <c r="AS15" s="25">
        <v>0</v>
      </c>
    </row>
    <row r="16" spans="1:45" ht="15.6">
      <c r="A16" s="11">
        <v>1336</v>
      </c>
      <c r="B16" s="12" t="s">
        <v>47</v>
      </c>
      <c r="C16" s="13">
        <v>7</v>
      </c>
      <c r="D16" s="40">
        <v>0</v>
      </c>
      <c r="E16" s="63">
        <v>0</v>
      </c>
      <c r="F16" s="73">
        <v>5</v>
      </c>
      <c r="G16" s="41" t="s">
        <v>229</v>
      </c>
      <c r="H16" s="18">
        <v>100</v>
      </c>
      <c r="I16" s="18"/>
      <c r="J16" s="42">
        <v>50</v>
      </c>
      <c r="K16" s="11">
        <v>100</v>
      </c>
      <c r="L16" s="18">
        <v>100</v>
      </c>
      <c r="M16" s="18"/>
      <c r="N16" s="18">
        <v>100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/>
      <c r="AP16" s="11"/>
      <c r="AQ16" s="11"/>
      <c r="AR16" s="11"/>
      <c r="AS16" s="25">
        <v>0</v>
      </c>
    </row>
    <row r="17" spans="1:45" ht="15.6">
      <c r="A17" s="11">
        <v>1497</v>
      </c>
      <c r="B17" s="12" t="s">
        <v>48</v>
      </c>
      <c r="C17" s="11">
        <v>13</v>
      </c>
      <c r="D17" s="40">
        <v>0.13333333333333333</v>
      </c>
      <c r="E17" s="63">
        <v>2</v>
      </c>
      <c r="F17" s="73">
        <v>15</v>
      </c>
      <c r="G17" s="41" t="s">
        <v>229</v>
      </c>
      <c r="H17" s="18">
        <v>100</v>
      </c>
      <c r="I17" s="18">
        <v>100</v>
      </c>
      <c r="J17" s="42">
        <v>100</v>
      </c>
      <c r="K17" s="11">
        <v>25</v>
      </c>
      <c r="L17" s="18">
        <v>100</v>
      </c>
      <c r="M17" s="18">
        <v>100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/>
      <c r="AP17" s="11"/>
      <c r="AQ17" s="11"/>
      <c r="AR17" s="11"/>
      <c r="AS17" s="25">
        <v>0</v>
      </c>
    </row>
    <row r="18" spans="1:45" ht="15.6">
      <c r="A18" s="11">
        <v>1708</v>
      </c>
      <c r="B18" s="12" t="s">
        <v>49</v>
      </c>
      <c r="C18" s="11">
        <v>12</v>
      </c>
      <c r="D18" s="40">
        <v>0</v>
      </c>
      <c r="E18" s="63">
        <v>0</v>
      </c>
      <c r="F18" s="73">
        <v>7</v>
      </c>
      <c r="G18" s="41" t="s">
        <v>229</v>
      </c>
      <c r="H18" s="18">
        <v>100</v>
      </c>
      <c r="I18" s="18">
        <v>100</v>
      </c>
      <c r="J18" s="42">
        <v>100</v>
      </c>
      <c r="K18" s="11">
        <v>100</v>
      </c>
      <c r="L18" s="18">
        <v>100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/>
      <c r="AP18" s="11"/>
      <c r="AQ18" s="11"/>
      <c r="AR18" s="11"/>
      <c r="AS18" s="25">
        <v>0</v>
      </c>
    </row>
    <row r="19" spans="1:45" ht="15.6">
      <c r="A19" s="11">
        <v>1717</v>
      </c>
      <c r="B19" s="12" t="s">
        <v>50</v>
      </c>
      <c r="C19" s="11">
        <v>36</v>
      </c>
      <c r="D19" s="40">
        <v>0</v>
      </c>
      <c r="E19" s="63">
        <v>0</v>
      </c>
      <c r="F19" s="73">
        <v>15</v>
      </c>
      <c r="G19" s="41" t="s">
        <v>229</v>
      </c>
      <c r="H19" s="18">
        <v>50</v>
      </c>
      <c r="I19" s="18">
        <v>50</v>
      </c>
      <c r="J19" s="42"/>
      <c r="K19" s="11">
        <v>25</v>
      </c>
      <c r="L19" s="18">
        <v>25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v>0.2857142857142857</v>
      </c>
      <c r="E20" s="63">
        <v>2</v>
      </c>
      <c r="F20" s="73">
        <v>7</v>
      </c>
      <c r="G20" s="41">
        <v>25</v>
      </c>
      <c r="H20" s="18">
        <v>100</v>
      </c>
      <c r="I20" s="18">
        <v>100</v>
      </c>
      <c r="J20" s="42">
        <v>100</v>
      </c>
      <c r="K20" s="11">
        <v>100</v>
      </c>
      <c r="L20" s="18">
        <v>100</v>
      </c>
      <c r="M20" s="18">
        <v>100</v>
      </c>
      <c r="N20" s="18"/>
      <c r="O20" s="18"/>
      <c r="P20" s="18"/>
      <c r="Q20" s="18"/>
      <c r="R20" s="18"/>
      <c r="S20" s="18"/>
      <c r="T20" s="18"/>
      <c r="U20" s="18"/>
      <c r="V20" s="18"/>
      <c r="W20" s="18">
        <v>100</v>
      </c>
      <c r="X20" s="18"/>
      <c r="Y20" s="18">
        <v>100</v>
      </c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10</v>
      </c>
      <c r="AK20" s="11"/>
      <c r="AL20" s="11" t="s">
        <v>229</v>
      </c>
      <c r="AM20" s="11" t="s">
        <v>228</v>
      </c>
      <c r="AN20" s="11" t="s">
        <v>228</v>
      </c>
      <c r="AO20" s="11"/>
      <c r="AP20" s="11"/>
      <c r="AQ20" s="11"/>
      <c r="AR20" s="11"/>
      <c r="AS20" s="25">
        <v>2</v>
      </c>
    </row>
    <row r="21" spans="1:45" ht="15.6">
      <c r="A21" s="11">
        <v>1728</v>
      </c>
      <c r="B21" s="12" t="s">
        <v>52</v>
      </c>
      <c r="C21" s="13">
        <v>24</v>
      </c>
      <c r="D21" s="40">
        <v>0</v>
      </c>
      <c r="E21" s="63">
        <v>0</v>
      </c>
      <c r="F21" s="73">
        <v>15</v>
      </c>
      <c r="G21" s="41" t="s">
        <v>229</v>
      </c>
      <c r="H21" s="18">
        <v>100</v>
      </c>
      <c r="I21" s="18">
        <v>100</v>
      </c>
      <c r="J21" s="42">
        <v>100</v>
      </c>
      <c r="K21" s="11">
        <v>100</v>
      </c>
      <c r="L21" s="18">
        <v>100</v>
      </c>
      <c r="M21" s="18">
        <v>100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0</v>
      </c>
      <c r="AK21" s="11"/>
      <c r="AL21" s="11" t="s">
        <v>229</v>
      </c>
      <c r="AM21" s="11"/>
      <c r="AN21" s="11"/>
      <c r="AO21" s="11"/>
      <c r="AP21" s="11"/>
      <c r="AQ21" s="11"/>
      <c r="AR21" s="11"/>
      <c r="AS21" s="25">
        <v>0</v>
      </c>
    </row>
    <row r="22" spans="1:45" ht="15.6">
      <c r="A22" s="11">
        <v>1739</v>
      </c>
      <c r="B22" s="12" t="s">
        <v>53</v>
      </c>
      <c r="C22" s="13">
        <v>21</v>
      </c>
      <c r="D22" s="40">
        <v>0</v>
      </c>
      <c r="E22" s="63">
        <v>0</v>
      </c>
      <c r="F22" s="73">
        <v>14</v>
      </c>
      <c r="G22" s="41" t="s">
        <v>229</v>
      </c>
      <c r="H22" s="18">
        <v>50</v>
      </c>
      <c r="I22" s="18">
        <v>50</v>
      </c>
      <c r="J22" s="42">
        <v>50</v>
      </c>
      <c r="K22" s="11">
        <v>100</v>
      </c>
      <c r="L22" s="18">
        <v>100</v>
      </c>
      <c r="M22" s="18"/>
      <c r="N22" s="18">
        <v>100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 t="s">
        <v>228</v>
      </c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/>
      <c r="AP22" s="11"/>
      <c r="AQ22" s="11"/>
      <c r="AR22" s="11"/>
      <c r="AS22" s="25">
        <v>0</v>
      </c>
    </row>
    <row r="23" spans="1:45" ht="15.6">
      <c r="A23" s="11">
        <v>1793</v>
      </c>
      <c r="B23" s="12" t="s">
        <v>54</v>
      </c>
      <c r="C23" s="13">
        <v>17</v>
      </c>
      <c r="D23" s="40">
        <v>0.26666666666666666</v>
      </c>
      <c r="E23" s="63">
        <v>4</v>
      </c>
      <c r="F23" s="73">
        <v>15</v>
      </c>
      <c r="G23" s="41">
        <v>25</v>
      </c>
      <c r="H23" s="18">
        <v>100</v>
      </c>
      <c r="I23" s="18">
        <v>100</v>
      </c>
      <c r="J23" s="42">
        <v>50</v>
      </c>
      <c r="K23" s="11">
        <v>100</v>
      </c>
      <c r="L23" s="18">
        <v>100</v>
      </c>
      <c r="M23" s="18"/>
      <c r="N23" s="18"/>
      <c r="O23" s="18"/>
      <c r="P23" s="18"/>
      <c r="Q23" s="18">
        <v>100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0</v>
      </c>
      <c r="AK23" s="11"/>
      <c r="AL23" s="11" t="s">
        <v>229</v>
      </c>
      <c r="AM23" s="11"/>
      <c r="AN23" s="11"/>
      <c r="AO23" s="11"/>
      <c r="AP23" s="11"/>
      <c r="AQ23" s="11"/>
      <c r="AR23" s="11"/>
      <c r="AS23" s="25">
        <v>0</v>
      </c>
    </row>
    <row r="24" spans="1:45" ht="15.6">
      <c r="A24" s="11">
        <v>1794</v>
      </c>
      <c r="B24" s="12" t="s">
        <v>55</v>
      </c>
      <c r="C24" s="11">
        <v>18</v>
      </c>
      <c r="D24" s="40">
        <v>0</v>
      </c>
      <c r="E24" s="63">
        <v>0</v>
      </c>
      <c r="F24" s="73">
        <v>12</v>
      </c>
      <c r="G24" s="41" t="s">
        <v>229</v>
      </c>
      <c r="H24" s="18">
        <v>50</v>
      </c>
      <c r="I24" s="18">
        <v>50</v>
      </c>
      <c r="J24" s="42"/>
      <c r="K24" s="11">
        <v>100</v>
      </c>
      <c r="L24" s="18">
        <v>100</v>
      </c>
      <c r="M24" s="18"/>
      <c r="N24" s="18">
        <v>100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v>6.6666666666666666E-2</v>
      </c>
      <c r="E25" s="63">
        <v>1</v>
      </c>
      <c r="F25" s="73">
        <v>15</v>
      </c>
      <c r="G25" s="41" t="s">
        <v>229</v>
      </c>
      <c r="H25" s="18">
        <v>50</v>
      </c>
      <c r="I25" s="18">
        <v>50</v>
      </c>
      <c r="J25" s="42">
        <v>50</v>
      </c>
      <c r="K25" s="11">
        <v>100</v>
      </c>
      <c r="L25" s="18">
        <v>100</v>
      </c>
      <c r="M25" s="18"/>
      <c r="N25" s="18">
        <v>100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v>0</v>
      </c>
      <c r="E26" s="63">
        <v>0</v>
      </c>
      <c r="F26" s="73">
        <v>8</v>
      </c>
      <c r="G26" s="41" t="s">
        <v>229</v>
      </c>
      <c r="H26" s="18"/>
      <c r="I26" s="18"/>
      <c r="J26" s="42">
        <v>50</v>
      </c>
      <c r="K26" s="11">
        <v>25</v>
      </c>
      <c r="L26" s="18">
        <v>100</v>
      </c>
      <c r="M26" s="18"/>
      <c r="N26" s="18"/>
      <c r="O26" s="18"/>
      <c r="P26" s="18"/>
      <c r="Q26" s="18">
        <v>100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v>0</v>
      </c>
      <c r="E27" s="63">
        <v>0</v>
      </c>
      <c r="F27" s="73">
        <v>7</v>
      </c>
      <c r="G27" s="41" t="s">
        <v>229</v>
      </c>
      <c r="H27" s="18">
        <v>100</v>
      </c>
      <c r="I27" s="18">
        <v>100</v>
      </c>
      <c r="J27" s="42">
        <v>100</v>
      </c>
      <c r="K27" s="11">
        <v>25</v>
      </c>
      <c r="L27" s="18">
        <v>100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v>0.2</v>
      </c>
      <c r="E28" s="63">
        <v>2</v>
      </c>
      <c r="F28" s="73">
        <v>10</v>
      </c>
      <c r="G28" s="41" t="s">
        <v>229</v>
      </c>
      <c r="H28" s="18">
        <v>100</v>
      </c>
      <c r="I28" s="18">
        <v>50</v>
      </c>
      <c r="J28" s="42">
        <v>50</v>
      </c>
      <c r="K28" s="11">
        <v>100</v>
      </c>
      <c r="L28" s="18">
        <v>100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/>
      <c r="AP28" s="11"/>
      <c r="AQ28" s="11"/>
      <c r="AR28" s="11"/>
      <c r="AS28" s="25">
        <v>0</v>
      </c>
    </row>
    <row r="29" spans="1:45" ht="15.6">
      <c r="A29" s="11">
        <v>1918</v>
      </c>
      <c r="B29" s="12" t="s">
        <v>60</v>
      </c>
      <c r="C29" s="13">
        <v>25</v>
      </c>
      <c r="D29" s="40">
        <v>0</v>
      </c>
      <c r="E29" s="63">
        <v>0</v>
      </c>
      <c r="F29" s="73">
        <v>9</v>
      </c>
      <c r="G29" s="41" t="s">
        <v>229</v>
      </c>
      <c r="H29" s="18">
        <v>100</v>
      </c>
      <c r="I29" s="18">
        <v>100</v>
      </c>
      <c r="J29" s="42">
        <v>50</v>
      </c>
      <c r="K29" s="11">
        <v>25</v>
      </c>
      <c r="L29" s="18">
        <v>100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/>
      <c r="AP29" s="11"/>
      <c r="AQ29" s="11"/>
      <c r="AR29" s="11"/>
      <c r="AS29" s="25">
        <v>0</v>
      </c>
    </row>
    <row r="30" spans="1:45" ht="15.6">
      <c r="A30" s="11">
        <v>1966</v>
      </c>
      <c r="B30" s="12" t="s">
        <v>61</v>
      </c>
      <c r="C30" s="13">
        <v>40</v>
      </c>
      <c r="D30" s="40">
        <v>0.375</v>
      </c>
      <c r="E30" s="63">
        <v>3</v>
      </c>
      <c r="F30" s="73">
        <v>8</v>
      </c>
      <c r="G30" s="41">
        <v>25</v>
      </c>
      <c r="H30" s="18">
        <v>100</v>
      </c>
      <c r="I30" s="18">
        <v>100</v>
      </c>
      <c r="J30" s="42">
        <v>100</v>
      </c>
      <c r="K30" s="11">
        <v>100</v>
      </c>
      <c r="L30" s="18">
        <v>100</v>
      </c>
      <c r="M30" s="18">
        <v>100</v>
      </c>
      <c r="N30" s="18">
        <v>100</v>
      </c>
      <c r="O30" s="18"/>
      <c r="P30" s="18"/>
      <c r="Q30" s="18">
        <v>100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43" t="s">
        <v>228</v>
      </c>
      <c r="AH30" s="16" t="s">
        <v>229</v>
      </c>
      <c r="AI30" s="25"/>
      <c r="AJ30" s="25">
        <v>0</v>
      </c>
      <c r="AK30" s="11"/>
      <c r="AL30" s="11" t="s">
        <v>229</v>
      </c>
      <c r="AM30" s="11"/>
      <c r="AN30" s="11"/>
      <c r="AO30" s="11"/>
      <c r="AP30" s="11"/>
      <c r="AQ30" s="11"/>
      <c r="AR30" s="11"/>
      <c r="AS30" s="25">
        <v>0</v>
      </c>
    </row>
    <row r="31" spans="1:45" ht="15.6">
      <c r="A31" s="11">
        <v>2040</v>
      </c>
      <c r="B31" s="12" t="s">
        <v>62</v>
      </c>
      <c r="C31" s="13">
        <v>24</v>
      </c>
      <c r="D31" s="40">
        <v>0.6</v>
      </c>
      <c r="E31" s="63">
        <v>3</v>
      </c>
      <c r="F31" s="73">
        <v>5</v>
      </c>
      <c r="G31" s="41">
        <v>50</v>
      </c>
      <c r="H31" s="18">
        <v>100</v>
      </c>
      <c r="I31" s="18">
        <v>100</v>
      </c>
      <c r="J31" s="42">
        <v>100</v>
      </c>
      <c r="K31" s="11">
        <v>100</v>
      </c>
      <c r="L31" s="18">
        <v>100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/>
      <c r="AP31" s="11"/>
      <c r="AQ31" s="11"/>
      <c r="AR31" s="11"/>
      <c r="AS31" s="25">
        <v>0</v>
      </c>
    </row>
    <row r="32" spans="1:45" ht="15.6">
      <c r="A32" s="11">
        <v>2272</v>
      </c>
      <c r="B32" s="12" t="s">
        <v>63</v>
      </c>
      <c r="C32" s="13">
        <v>41</v>
      </c>
      <c r="D32" s="40">
        <v>0</v>
      </c>
      <c r="E32" s="63">
        <v>0</v>
      </c>
      <c r="F32" s="73">
        <v>15</v>
      </c>
      <c r="G32" s="41" t="s">
        <v>229</v>
      </c>
      <c r="H32" s="18">
        <v>100</v>
      </c>
      <c r="I32" s="18">
        <v>50</v>
      </c>
      <c r="J32" s="42">
        <v>50</v>
      </c>
      <c r="K32" s="11">
        <v>100</v>
      </c>
      <c r="L32" s="18">
        <v>100</v>
      </c>
      <c r="M32" s="18"/>
      <c r="N32" s="18">
        <v>100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v>0</v>
      </c>
      <c r="E33" s="63">
        <v>0</v>
      </c>
      <c r="F33" s="73">
        <v>9</v>
      </c>
      <c r="G33" s="41" t="s">
        <v>229</v>
      </c>
      <c r="H33" s="18">
        <v>100</v>
      </c>
      <c r="I33" s="18">
        <v>100</v>
      </c>
      <c r="J33" s="42">
        <v>50</v>
      </c>
      <c r="K33" s="11">
        <v>25</v>
      </c>
      <c r="L33" s="18">
        <v>25</v>
      </c>
      <c r="M33" s="18"/>
      <c r="N33" s="18">
        <v>100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/>
      <c r="AP33" s="11"/>
      <c r="AQ33" s="11"/>
      <c r="AR33" s="11"/>
      <c r="AS33" s="25">
        <v>0</v>
      </c>
    </row>
    <row r="34" spans="1:45" ht="15.6">
      <c r="A34" s="11">
        <v>2351</v>
      </c>
      <c r="B34" s="12" t="s">
        <v>65</v>
      </c>
      <c r="C34" s="11">
        <v>24</v>
      </c>
      <c r="D34" s="40">
        <v>0</v>
      </c>
      <c r="E34" s="63">
        <v>0</v>
      </c>
      <c r="F34" s="73">
        <v>5</v>
      </c>
      <c r="G34" s="41" t="s">
        <v>229</v>
      </c>
      <c r="H34" s="18">
        <v>50</v>
      </c>
      <c r="I34" s="18">
        <v>50</v>
      </c>
      <c r="J34" s="42">
        <v>100</v>
      </c>
      <c r="K34" s="11">
        <v>25</v>
      </c>
      <c r="L34" s="18">
        <v>100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/>
      <c r="AP34" s="11"/>
      <c r="AQ34" s="11"/>
      <c r="AR34" s="11"/>
      <c r="AS34" s="25">
        <v>0</v>
      </c>
    </row>
    <row r="35" spans="1:45" ht="15.6">
      <c r="A35" s="11">
        <v>2373</v>
      </c>
      <c r="B35" s="12" t="s">
        <v>66</v>
      </c>
      <c r="C35" s="13">
        <v>29</v>
      </c>
      <c r="D35" s="40">
        <v>0</v>
      </c>
      <c r="E35" s="63">
        <v>0</v>
      </c>
      <c r="F35" s="73">
        <v>5</v>
      </c>
      <c r="G35" s="41" t="s">
        <v>229</v>
      </c>
      <c r="H35" s="18">
        <v>50</v>
      </c>
      <c r="I35" s="18">
        <v>50</v>
      </c>
      <c r="J35" s="42">
        <v>100</v>
      </c>
      <c r="K35" s="11">
        <v>100</v>
      </c>
      <c r="L35" s="18">
        <v>100</v>
      </c>
      <c r="M35" s="18"/>
      <c r="N35" s="18"/>
      <c r="O35" s="18"/>
      <c r="P35" s="18"/>
      <c r="Q35" s="18">
        <v>100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/>
      <c r="AP35" s="11"/>
      <c r="AQ35" s="11"/>
      <c r="AR35" s="11"/>
      <c r="AS35" s="25">
        <v>0</v>
      </c>
    </row>
    <row r="36" spans="1:45" ht="15.6">
      <c r="A36" s="11">
        <v>2388</v>
      </c>
      <c r="B36" s="12" t="s">
        <v>67</v>
      </c>
      <c r="C36" s="13">
        <v>25</v>
      </c>
      <c r="D36" s="40">
        <v>0</v>
      </c>
      <c r="E36" s="63">
        <v>0</v>
      </c>
      <c r="F36" s="73">
        <v>12</v>
      </c>
      <c r="G36" s="41" t="s">
        <v>229</v>
      </c>
      <c r="H36" s="18">
        <v>100</v>
      </c>
      <c r="I36" s="18">
        <v>100</v>
      </c>
      <c r="J36" s="42">
        <v>100</v>
      </c>
      <c r="K36" s="11">
        <v>100</v>
      </c>
      <c r="L36" s="18">
        <v>100</v>
      </c>
      <c r="M36" s="18">
        <v>50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/>
      <c r="AP36" s="11"/>
      <c r="AQ36" s="11"/>
      <c r="AR36" s="11"/>
      <c r="AS36" s="25">
        <v>0</v>
      </c>
    </row>
    <row r="37" spans="1:45" ht="15.6">
      <c r="A37" s="11">
        <v>2411</v>
      </c>
      <c r="B37" s="12" t="s">
        <v>68</v>
      </c>
      <c r="C37" s="11">
        <v>18</v>
      </c>
      <c r="D37" s="40">
        <v>0.2</v>
      </c>
      <c r="E37" s="63">
        <v>3</v>
      </c>
      <c r="F37" s="73">
        <v>15</v>
      </c>
      <c r="G37" s="41" t="s">
        <v>229</v>
      </c>
      <c r="H37" s="18">
        <v>100</v>
      </c>
      <c r="I37" s="18">
        <v>100</v>
      </c>
      <c r="J37" s="42">
        <v>100</v>
      </c>
      <c r="K37" s="11">
        <v>100</v>
      </c>
      <c r="L37" s="18">
        <v>100</v>
      </c>
      <c r="M37" s="18">
        <v>100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v>0.63636363636363635</v>
      </c>
      <c r="E38" s="63">
        <v>7</v>
      </c>
      <c r="F38" s="73">
        <v>11</v>
      </c>
      <c r="G38" s="41">
        <v>100</v>
      </c>
      <c r="H38" s="18">
        <v>50</v>
      </c>
      <c r="I38" s="18">
        <v>50</v>
      </c>
      <c r="J38" s="42">
        <v>50</v>
      </c>
      <c r="K38" s="11">
        <v>100</v>
      </c>
      <c r="L38" s="18">
        <v>100</v>
      </c>
      <c r="M38" s="18">
        <v>50</v>
      </c>
      <c r="N38" s="18"/>
      <c r="O38" s="18"/>
      <c r="P38" s="18"/>
      <c r="Q38" s="18">
        <v>100</v>
      </c>
      <c r="R38" s="18"/>
      <c r="S38" s="18"/>
      <c r="T38" s="18"/>
      <c r="U38" s="18"/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/>
      <c r="AE38" s="18"/>
      <c r="AF38" s="19"/>
      <c r="AG38" s="43"/>
      <c r="AH38" s="16" t="s">
        <v>229</v>
      </c>
      <c r="AI38" s="25"/>
      <c r="AJ38" s="25">
        <v>20</v>
      </c>
      <c r="AK38" s="11" t="s">
        <v>228</v>
      </c>
      <c r="AL38" s="11" t="s">
        <v>228</v>
      </c>
      <c r="AM38" s="11" t="s">
        <v>228</v>
      </c>
      <c r="AN38" s="11"/>
      <c r="AO38" s="11"/>
      <c r="AP38" s="11"/>
      <c r="AQ38" s="11" t="s">
        <v>228</v>
      </c>
      <c r="AR38" s="11" t="s">
        <v>228</v>
      </c>
      <c r="AS38" s="25">
        <v>5</v>
      </c>
    </row>
    <row r="39" spans="1:45" ht="15.6">
      <c r="A39" s="11">
        <v>2693</v>
      </c>
      <c r="B39" s="12" t="s">
        <v>70</v>
      </c>
      <c r="C39" s="11">
        <v>29</v>
      </c>
      <c r="D39" s="40">
        <v>0</v>
      </c>
      <c r="E39" s="63">
        <v>0</v>
      </c>
      <c r="F39" s="73">
        <v>5</v>
      </c>
      <c r="G39" s="41" t="s">
        <v>229</v>
      </c>
      <c r="H39" s="18"/>
      <c r="I39" s="18"/>
      <c r="J39" s="42">
        <v>100</v>
      </c>
      <c r="K39" s="11">
        <v>25</v>
      </c>
      <c r="L39" s="18">
        <v>100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/>
      <c r="AP39" s="11"/>
      <c r="AQ39" s="11"/>
      <c r="AR39" s="11"/>
      <c r="AS39" s="25">
        <v>0</v>
      </c>
    </row>
    <row r="40" spans="1:45" ht="15.6">
      <c r="A40" s="11">
        <v>2716</v>
      </c>
      <c r="B40" s="12" t="s">
        <v>71</v>
      </c>
      <c r="C40" s="13">
        <v>19</v>
      </c>
      <c r="D40" s="40">
        <v>0</v>
      </c>
      <c r="E40" s="63">
        <v>0</v>
      </c>
      <c r="F40" s="73">
        <v>13</v>
      </c>
      <c r="G40" s="41" t="s">
        <v>229</v>
      </c>
      <c r="H40" s="18">
        <v>100</v>
      </c>
      <c r="I40" s="18">
        <v>100</v>
      </c>
      <c r="J40" s="42">
        <v>100</v>
      </c>
      <c r="K40" s="11">
        <v>100</v>
      </c>
      <c r="L40" s="18">
        <v>100</v>
      </c>
      <c r="M40" s="18">
        <v>100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/>
      <c r="AP40" s="11"/>
      <c r="AQ40" s="11"/>
      <c r="AR40" s="11"/>
      <c r="AS40" s="25">
        <v>0</v>
      </c>
    </row>
    <row r="41" spans="1:45" ht="15.6">
      <c r="A41" s="11">
        <v>3019</v>
      </c>
      <c r="B41" s="12" t="s">
        <v>72</v>
      </c>
      <c r="C41" s="13">
        <v>5</v>
      </c>
      <c r="D41" s="40">
        <v>0.46666666666666667</v>
      </c>
      <c r="E41" s="63">
        <v>7</v>
      </c>
      <c r="F41" s="73">
        <v>15</v>
      </c>
      <c r="G41" s="41">
        <v>25</v>
      </c>
      <c r="H41" s="18">
        <v>100</v>
      </c>
      <c r="I41" s="18">
        <v>50</v>
      </c>
      <c r="J41" s="42">
        <v>100</v>
      </c>
      <c r="K41" s="11">
        <v>100</v>
      </c>
      <c r="L41" s="18">
        <v>100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/>
      <c r="AP41" s="11"/>
      <c r="AQ41" s="11"/>
      <c r="AR41" s="11"/>
      <c r="AS41" s="25">
        <v>0</v>
      </c>
    </row>
    <row r="42" spans="1:45" ht="15.6">
      <c r="A42" s="11">
        <v>3152</v>
      </c>
      <c r="B42" s="12" t="s">
        <v>73</v>
      </c>
      <c r="C42" s="13">
        <v>40</v>
      </c>
      <c r="D42" s="40">
        <v>0.18181818181818182</v>
      </c>
      <c r="E42" s="63">
        <v>2</v>
      </c>
      <c r="F42" s="73">
        <v>11</v>
      </c>
      <c r="G42" s="41" t="s">
        <v>229</v>
      </c>
      <c r="H42" s="18">
        <v>50</v>
      </c>
      <c r="I42" s="18"/>
      <c r="J42" s="42">
        <v>50</v>
      </c>
      <c r="K42" s="11">
        <v>25</v>
      </c>
      <c r="L42" s="18">
        <v>100</v>
      </c>
      <c r="M42" s="18"/>
      <c r="N42" s="18"/>
      <c r="O42" s="18"/>
      <c r="P42" s="18"/>
      <c r="Q42" s="18">
        <v>100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v>0</v>
      </c>
      <c r="E43" s="63">
        <v>0</v>
      </c>
      <c r="F43" s="73">
        <v>5</v>
      </c>
      <c r="G43" s="41" t="s">
        <v>229</v>
      </c>
      <c r="H43" s="18">
        <v>100</v>
      </c>
      <c r="I43" s="18">
        <v>50</v>
      </c>
      <c r="J43" s="42">
        <v>50</v>
      </c>
      <c r="K43" s="11">
        <v>25</v>
      </c>
      <c r="L43" s="18">
        <v>100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/>
      <c r="AP43" s="11"/>
      <c r="AQ43" s="11"/>
      <c r="AR43" s="11"/>
      <c r="AS43" s="25">
        <v>0</v>
      </c>
    </row>
    <row r="44" spans="1:45" ht="15.6">
      <c r="A44" s="11">
        <v>3736</v>
      </c>
      <c r="B44" s="12" t="s">
        <v>75</v>
      </c>
      <c r="C44" s="13">
        <v>13</v>
      </c>
      <c r="D44" s="40">
        <v>0</v>
      </c>
      <c r="E44" s="63">
        <v>0</v>
      </c>
      <c r="F44" s="73">
        <v>11</v>
      </c>
      <c r="G44" s="41" t="s">
        <v>229</v>
      </c>
      <c r="H44" s="18">
        <v>100</v>
      </c>
      <c r="I44" s="18">
        <v>50</v>
      </c>
      <c r="J44" s="42">
        <v>50</v>
      </c>
      <c r="K44" s="11">
        <v>100</v>
      </c>
      <c r="L44" s="18">
        <v>100</v>
      </c>
      <c r="M44" s="18"/>
      <c r="N44" s="18"/>
      <c r="O44" s="18"/>
      <c r="P44" s="18"/>
      <c r="Q44" s="18">
        <v>100</v>
      </c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/>
      <c r="AP44" s="11"/>
      <c r="AQ44" s="11"/>
      <c r="AR44" s="11"/>
      <c r="AS44" s="25">
        <v>0</v>
      </c>
    </row>
    <row r="45" spans="1:45" ht="15.6">
      <c r="A45" s="11">
        <v>3844</v>
      </c>
      <c r="B45" s="12" t="s">
        <v>76</v>
      </c>
      <c r="C45" s="13">
        <v>15</v>
      </c>
      <c r="D45" s="40">
        <v>9.0909090909090912E-2</v>
      </c>
      <c r="E45" s="63">
        <v>1</v>
      </c>
      <c r="F45" s="73">
        <v>11</v>
      </c>
      <c r="G45" s="41" t="s">
        <v>229</v>
      </c>
      <c r="H45" s="18">
        <v>100</v>
      </c>
      <c r="I45" s="18">
        <v>50</v>
      </c>
      <c r="J45" s="42">
        <v>100</v>
      </c>
      <c r="K45" s="11">
        <v>100</v>
      </c>
      <c r="L45" s="18">
        <v>100</v>
      </c>
      <c r="M45" s="18"/>
      <c r="N45" s="18">
        <v>100</v>
      </c>
      <c r="O45" s="18"/>
      <c r="P45" s="18"/>
      <c r="Q45" s="18">
        <v>100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/>
      <c r="AP45" s="11"/>
      <c r="AQ45" s="11"/>
      <c r="AR45" s="11"/>
      <c r="AS45" s="25">
        <v>0</v>
      </c>
    </row>
    <row r="46" spans="1:45" ht="15.6">
      <c r="A46" s="11">
        <v>4434</v>
      </c>
      <c r="B46" s="12" t="s">
        <v>77</v>
      </c>
      <c r="C46" s="13">
        <v>23</v>
      </c>
      <c r="D46" s="40">
        <v>0</v>
      </c>
      <c r="E46" s="63">
        <v>0</v>
      </c>
      <c r="F46" s="73">
        <v>5</v>
      </c>
      <c r="G46" s="41" t="s">
        <v>229</v>
      </c>
      <c r="H46" s="18">
        <v>100</v>
      </c>
      <c r="I46" s="18">
        <v>100</v>
      </c>
      <c r="J46" s="42">
        <v>100</v>
      </c>
      <c r="K46" s="11">
        <v>100</v>
      </c>
      <c r="L46" s="18">
        <v>100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/>
      <c r="AP46" s="11"/>
      <c r="AQ46" s="11"/>
      <c r="AR46" s="11"/>
      <c r="AS46" s="25">
        <v>0</v>
      </c>
    </row>
    <row r="47" spans="1:45" ht="15.6">
      <c r="A47" s="11">
        <v>4633</v>
      </c>
      <c r="B47" s="12" t="s">
        <v>78</v>
      </c>
      <c r="C47" s="13">
        <v>27</v>
      </c>
      <c r="D47" s="40">
        <v>0.2</v>
      </c>
      <c r="E47" s="63">
        <v>1</v>
      </c>
      <c r="F47" s="73">
        <v>5</v>
      </c>
      <c r="G47" s="41" t="s">
        <v>229</v>
      </c>
      <c r="H47" s="18">
        <v>100</v>
      </c>
      <c r="I47" s="18">
        <v>100</v>
      </c>
      <c r="J47" s="42">
        <v>100</v>
      </c>
      <c r="K47" s="11">
        <v>100</v>
      </c>
      <c r="L47" s="18">
        <v>100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/>
      <c r="AP47" s="11"/>
      <c r="AQ47" s="11"/>
      <c r="AR47" s="11"/>
      <c r="AS47" s="25">
        <v>0</v>
      </c>
    </row>
    <row r="48" spans="1:45" ht="15.6">
      <c r="A48" s="11">
        <v>4707</v>
      </c>
      <c r="B48" s="12" t="s">
        <v>79</v>
      </c>
      <c r="C48" s="13">
        <v>26</v>
      </c>
      <c r="D48" s="40">
        <v>0</v>
      </c>
      <c r="E48" s="63">
        <v>0</v>
      </c>
      <c r="F48" s="73">
        <v>8</v>
      </c>
      <c r="G48" s="41" t="s">
        <v>229</v>
      </c>
      <c r="H48" s="18"/>
      <c r="I48" s="18"/>
      <c r="J48" s="42"/>
      <c r="K48" s="11"/>
      <c r="L48" s="18">
        <v>100</v>
      </c>
      <c r="M48" s="18"/>
      <c r="N48" s="18"/>
      <c r="O48" s="18"/>
      <c r="P48" s="18"/>
      <c r="Q48" s="18">
        <v>100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/>
      <c r="AP48" s="11"/>
      <c r="AQ48" s="11"/>
      <c r="AR48" s="11"/>
      <c r="AS48" s="25">
        <v>0</v>
      </c>
    </row>
    <row r="49" spans="1:45" ht="15.6">
      <c r="A49" s="11">
        <v>4923</v>
      </c>
      <c r="B49" s="12" t="s">
        <v>80</v>
      </c>
      <c r="C49" s="13">
        <v>33</v>
      </c>
      <c r="D49" s="40">
        <v>0.4</v>
      </c>
      <c r="E49" s="63">
        <v>6</v>
      </c>
      <c r="F49" s="73">
        <v>15</v>
      </c>
      <c r="G49" s="41">
        <v>25</v>
      </c>
      <c r="H49" s="18">
        <v>100</v>
      </c>
      <c r="I49" s="18">
        <v>100</v>
      </c>
      <c r="J49" s="42">
        <v>50</v>
      </c>
      <c r="K49" s="11">
        <v>100</v>
      </c>
      <c r="L49" s="18">
        <v>100</v>
      </c>
      <c r="M49" s="18">
        <v>100</v>
      </c>
      <c r="N49" s="18"/>
      <c r="O49" s="18"/>
      <c r="P49" s="18"/>
      <c r="Q49" s="18">
        <v>100</v>
      </c>
      <c r="R49" s="18"/>
      <c r="S49" s="18"/>
      <c r="T49" s="18"/>
      <c r="U49" s="18"/>
      <c r="V49" s="18"/>
      <c r="W49" s="18">
        <v>100</v>
      </c>
      <c r="X49" s="18"/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0</v>
      </c>
      <c r="AK49" s="11"/>
      <c r="AL49" s="11" t="s">
        <v>229</v>
      </c>
      <c r="AM49" s="11"/>
      <c r="AN49" s="11"/>
      <c r="AO49" s="11"/>
      <c r="AP49" s="11"/>
      <c r="AQ49" s="11"/>
      <c r="AR49" s="11"/>
      <c r="AS49" s="25">
        <v>0</v>
      </c>
    </row>
    <row r="50" spans="1:45" ht="15.6">
      <c r="A50" s="11">
        <v>4979</v>
      </c>
      <c r="B50" s="12" t="s">
        <v>81</v>
      </c>
      <c r="C50" s="13">
        <v>28</v>
      </c>
      <c r="D50" s="40">
        <v>0.1</v>
      </c>
      <c r="E50" s="63">
        <v>1</v>
      </c>
      <c r="F50" s="73">
        <v>10</v>
      </c>
      <c r="G50" s="41" t="s">
        <v>229</v>
      </c>
      <c r="H50" s="18">
        <v>100</v>
      </c>
      <c r="I50" s="18">
        <v>100</v>
      </c>
      <c r="J50" s="42">
        <v>100</v>
      </c>
      <c r="K50" s="11">
        <v>100</v>
      </c>
      <c r="L50" s="18">
        <v>100</v>
      </c>
      <c r="M50" s="18">
        <v>100</v>
      </c>
      <c r="N50" s="18"/>
      <c r="O50" s="18"/>
      <c r="P50" s="18"/>
      <c r="Q50" s="18">
        <v>100</v>
      </c>
      <c r="R50" s="18"/>
      <c r="S50" s="18"/>
      <c r="T50" s="18"/>
      <c r="U50" s="18"/>
      <c r="V50" s="18">
        <v>100</v>
      </c>
      <c r="W50" s="18">
        <v>100</v>
      </c>
      <c r="X50" s="18">
        <v>100</v>
      </c>
      <c r="Y50" s="18">
        <v>100</v>
      </c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0</v>
      </c>
      <c r="AK50" s="11"/>
      <c r="AL50" s="11" t="s">
        <v>229</v>
      </c>
      <c r="AM50" s="11"/>
      <c r="AN50" s="11"/>
      <c r="AO50" s="11"/>
      <c r="AP50" s="11"/>
      <c r="AQ50" s="11"/>
      <c r="AR50" s="11"/>
      <c r="AS50" s="25">
        <v>0</v>
      </c>
    </row>
    <row r="51" spans="1:45" ht="15.6">
      <c r="A51" s="11">
        <v>5045</v>
      </c>
      <c r="B51" s="12" t="s">
        <v>82</v>
      </c>
      <c r="C51" s="13">
        <v>2</v>
      </c>
      <c r="D51" s="40">
        <v>0.14285714285714285</v>
      </c>
      <c r="E51" s="63">
        <v>1</v>
      </c>
      <c r="F51" s="73">
        <v>7</v>
      </c>
      <c r="G51" s="41" t="s">
        <v>229</v>
      </c>
      <c r="H51" s="18">
        <v>50</v>
      </c>
      <c r="I51" s="18"/>
      <c r="J51" s="42"/>
      <c r="K51" s="11">
        <v>25</v>
      </c>
      <c r="L51" s="18">
        <v>100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/>
      <c r="AP51" s="11"/>
      <c r="AQ51" s="11"/>
      <c r="AR51" s="11"/>
      <c r="AS51" s="25">
        <v>0</v>
      </c>
    </row>
    <row r="52" spans="1:45" ht="15.6">
      <c r="A52" s="11">
        <v>5143</v>
      </c>
      <c r="B52" s="12" t="s">
        <v>83</v>
      </c>
      <c r="C52" s="13">
        <v>15</v>
      </c>
      <c r="D52" s="40">
        <v>0</v>
      </c>
      <c r="E52" s="63">
        <v>0</v>
      </c>
      <c r="F52" s="73">
        <v>8</v>
      </c>
      <c r="G52" s="41" t="s">
        <v>229</v>
      </c>
      <c r="H52" s="18"/>
      <c r="I52" s="18"/>
      <c r="J52" s="42">
        <v>50</v>
      </c>
      <c r="K52" s="11"/>
      <c r="L52" s="18">
        <v>100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/>
      <c r="AP52" s="11"/>
      <c r="AQ52" s="11"/>
      <c r="AR52" s="11"/>
      <c r="AS52" s="25">
        <v>0</v>
      </c>
    </row>
    <row r="53" spans="1:45" ht="15.6">
      <c r="A53" s="11">
        <v>5218</v>
      </c>
      <c r="B53" s="12" t="s">
        <v>84</v>
      </c>
      <c r="C53" s="13">
        <v>16</v>
      </c>
      <c r="D53" s="40">
        <v>0</v>
      </c>
      <c r="E53" s="63">
        <v>0</v>
      </c>
      <c r="F53" s="73">
        <v>5</v>
      </c>
      <c r="G53" s="41" t="s">
        <v>229</v>
      </c>
      <c r="H53" s="18">
        <v>50</v>
      </c>
      <c r="I53" s="18">
        <v>50</v>
      </c>
      <c r="J53" s="42">
        <v>50</v>
      </c>
      <c r="K53" s="11">
        <v>100</v>
      </c>
      <c r="L53" s="18">
        <v>100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/>
      <c r="AP53" s="11"/>
      <c r="AQ53" s="11"/>
      <c r="AR53" s="11"/>
      <c r="AS53" s="25">
        <v>0</v>
      </c>
    </row>
    <row r="54" spans="1:45" ht="15.6">
      <c r="A54" s="11">
        <v>5287</v>
      </c>
      <c r="B54" s="12" t="s">
        <v>85</v>
      </c>
      <c r="C54" s="13">
        <v>1</v>
      </c>
      <c r="D54" s="40">
        <v>0</v>
      </c>
      <c r="E54" s="63">
        <v>0</v>
      </c>
      <c r="F54" s="73">
        <v>5</v>
      </c>
      <c r="G54" s="41" t="s">
        <v>229</v>
      </c>
      <c r="H54" s="18">
        <v>50</v>
      </c>
      <c r="I54" s="18"/>
      <c r="J54" s="42"/>
      <c r="K54" s="68">
        <v>100</v>
      </c>
      <c r="L54" s="18">
        <v>100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v>0</v>
      </c>
      <c r="E55" s="63">
        <v>0</v>
      </c>
      <c r="F55" s="73">
        <v>5</v>
      </c>
      <c r="G55" s="41" t="s">
        <v>229</v>
      </c>
      <c r="H55" s="18">
        <v>50</v>
      </c>
      <c r="I55" s="18">
        <v>50</v>
      </c>
      <c r="J55" s="42">
        <v>100</v>
      </c>
      <c r="K55" s="11">
        <v>25</v>
      </c>
      <c r="L55" s="18">
        <v>100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/>
      <c r="AP55" s="11"/>
      <c r="AQ55" s="11"/>
      <c r="AR55" s="11"/>
      <c r="AS55" s="25">
        <v>0</v>
      </c>
    </row>
    <row r="56" spans="1:45" ht="15.6">
      <c r="A56" s="11">
        <v>5383</v>
      </c>
      <c r="B56" s="12" t="s">
        <v>87</v>
      </c>
      <c r="C56" s="13">
        <v>36</v>
      </c>
      <c r="D56" s="40">
        <v>0.2</v>
      </c>
      <c r="E56" s="63">
        <v>1</v>
      </c>
      <c r="F56" s="73">
        <v>5</v>
      </c>
      <c r="G56" s="41" t="s">
        <v>229</v>
      </c>
      <c r="H56" s="18">
        <v>50</v>
      </c>
      <c r="I56" s="18">
        <v>50</v>
      </c>
      <c r="J56" s="42"/>
      <c r="K56" s="11">
        <v>25</v>
      </c>
      <c r="L56" s="18">
        <v>100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/>
      <c r="AP56" s="11"/>
      <c r="AQ56" s="11"/>
      <c r="AR56" s="11"/>
      <c r="AS56" s="25">
        <v>0</v>
      </c>
    </row>
    <row r="57" spans="1:45" ht="15.6">
      <c r="A57" s="11">
        <v>5439</v>
      </c>
      <c r="B57" s="12" t="s">
        <v>88</v>
      </c>
      <c r="C57" s="13">
        <v>14</v>
      </c>
      <c r="D57" s="40">
        <v>9.0909090909090912E-2</v>
      </c>
      <c r="E57" s="63">
        <v>1</v>
      </c>
      <c r="F57" s="73">
        <v>11</v>
      </c>
      <c r="G57" s="41" t="s">
        <v>229</v>
      </c>
      <c r="H57" s="18">
        <v>50</v>
      </c>
      <c r="I57" s="18">
        <v>50</v>
      </c>
      <c r="J57" s="42">
        <v>50</v>
      </c>
      <c r="K57" s="11">
        <v>100</v>
      </c>
      <c r="L57" s="18">
        <v>100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/>
      <c r="AP57" s="11"/>
      <c r="AQ57" s="11"/>
      <c r="AR57" s="11"/>
      <c r="AS57" s="25">
        <v>0</v>
      </c>
    </row>
    <row r="58" spans="1:45" ht="15.6">
      <c r="A58" s="11">
        <v>5455</v>
      </c>
      <c r="B58" s="12" t="s">
        <v>89</v>
      </c>
      <c r="C58" s="13">
        <v>25</v>
      </c>
      <c r="D58" s="40">
        <v>0</v>
      </c>
      <c r="E58" s="63">
        <v>0</v>
      </c>
      <c r="F58" s="73">
        <v>9</v>
      </c>
      <c r="G58" s="41" t="s">
        <v>229</v>
      </c>
      <c r="H58" s="18">
        <v>100</v>
      </c>
      <c r="I58" s="18">
        <v>100</v>
      </c>
      <c r="J58" s="42">
        <v>100</v>
      </c>
      <c r="K58" s="11">
        <v>25</v>
      </c>
      <c r="L58" s="18">
        <v>100</v>
      </c>
      <c r="M58" s="18">
        <v>100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 t="s">
        <v>228</v>
      </c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/>
      <c r="AP58" s="11"/>
      <c r="AQ58" s="11"/>
      <c r="AR58" s="11"/>
      <c r="AS58" s="25">
        <v>0</v>
      </c>
    </row>
    <row r="59" spans="1:45" ht="15.6">
      <c r="A59" s="11">
        <v>5881</v>
      </c>
      <c r="B59" s="12" t="s">
        <v>90</v>
      </c>
      <c r="C59" s="13">
        <v>26</v>
      </c>
      <c r="D59" s="40">
        <v>0</v>
      </c>
      <c r="E59" s="63">
        <v>0</v>
      </c>
      <c r="F59" s="73">
        <v>5</v>
      </c>
      <c r="G59" s="41" t="s">
        <v>229</v>
      </c>
      <c r="H59" s="18">
        <v>50</v>
      </c>
      <c r="I59" s="18">
        <v>50</v>
      </c>
      <c r="J59" s="42"/>
      <c r="K59" s="11">
        <v>100</v>
      </c>
      <c r="L59" s="18">
        <v>100</v>
      </c>
      <c r="M59" s="18"/>
      <c r="N59" s="18"/>
      <c r="O59" s="18"/>
      <c r="P59" s="18"/>
      <c r="Q59" s="18">
        <v>100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v>0.2</v>
      </c>
      <c r="E60" s="63">
        <v>3</v>
      </c>
      <c r="F60" s="73">
        <v>15</v>
      </c>
      <c r="G60" s="41" t="s">
        <v>229</v>
      </c>
      <c r="H60" s="18">
        <v>100</v>
      </c>
      <c r="I60" s="18">
        <v>100</v>
      </c>
      <c r="J60" s="42">
        <v>100</v>
      </c>
      <c r="K60" s="11">
        <v>100</v>
      </c>
      <c r="L60" s="18">
        <v>100</v>
      </c>
      <c r="M60" s="18">
        <v>100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9"/>
      <c r="AG60" s="43"/>
      <c r="AH60" s="16" t="s">
        <v>229</v>
      </c>
      <c r="AI60" s="25"/>
      <c r="AJ60" s="25">
        <v>0</v>
      </c>
      <c r="AK60" s="11"/>
      <c r="AL60" s="11" t="s">
        <v>229</v>
      </c>
      <c r="AM60" s="11"/>
      <c r="AN60" s="11"/>
      <c r="AO60" s="11"/>
      <c r="AP60" s="11"/>
      <c r="AQ60" s="11"/>
      <c r="AR60" s="11"/>
      <c r="AS60" s="25">
        <v>0</v>
      </c>
    </row>
    <row r="61" spans="1:45" ht="15.6">
      <c r="A61" s="11">
        <v>6268</v>
      </c>
      <c r="B61" s="12" t="s">
        <v>92</v>
      </c>
      <c r="C61" s="13">
        <v>1</v>
      </c>
      <c r="D61" s="40">
        <v>0</v>
      </c>
      <c r="E61" s="63">
        <v>0</v>
      </c>
      <c r="F61" s="73">
        <v>5</v>
      </c>
      <c r="G61" s="41" t="s">
        <v>229</v>
      </c>
      <c r="H61" s="18"/>
      <c r="I61" s="18"/>
      <c r="J61" s="42">
        <v>50</v>
      </c>
      <c r="K61" s="68">
        <v>100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v>0.2</v>
      </c>
      <c r="E62" s="63">
        <v>1</v>
      </c>
      <c r="F62" s="73">
        <v>5</v>
      </c>
      <c r="G62" s="41" t="s">
        <v>229</v>
      </c>
      <c r="H62" s="18">
        <v>100</v>
      </c>
      <c r="I62" s="18"/>
      <c r="J62" s="42"/>
      <c r="K62" s="11">
        <v>25</v>
      </c>
      <c r="L62" s="18">
        <v>100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v>0.15384615384615385</v>
      </c>
      <c r="E63" s="63">
        <v>2</v>
      </c>
      <c r="F63" s="73">
        <v>13</v>
      </c>
      <c r="G63" s="41" t="s">
        <v>229</v>
      </c>
      <c r="H63" s="18">
        <v>100</v>
      </c>
      <c r="I63" s="18">
        <v>50</v>
      </c>
      <c r="J63" s="42">
        <v>50</v>
      </c>
      <c r="K63" s="11">
        <v>100</v>
      </c>
      <c r="L63" s="18">
        <v>100</v>
      </c>
      <c r="M63" s="18">
        <v>100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>
        <v>100</v>
      </c>
      <c r="Y63" s="18"/>
      <c r="Z63" s="18"/>
      <c r="AA63" s="18"/>
      <c r="AB63" s="18"/>
      <c r="AC63" s="18"/>
      <c r="AD63" s="18"/>
      <c r="AE63" s="18"/>
      <c r="AF63" s="19"/>
      <c r="AG63" s="43" t="s">
        <v>228</v>
      </c>
      <c r="AH63" s="16" t="s">
        <v>229</v>
      </c>
      <c r="AI63" s="25"/>
      <c r="AJ63" s="25">
        <v>0</v>
      </c>
      <c r="AK63" s="11"/>
      <c r="AL63" s="11" t="s">
        <v>229</v>
      </c>
      <c r="AM63" s="11"/>
      <c r="AN63" s="11"/>
      <c r="AO63" s="11"/>
      <c r="AP63" s="11"/>
      <c r="AQ63" s="11"/>
      <c r="AR63" s="11"/>
      <c r="AS63" s="25">
        <v>0</v>
      </c>
    </row>
    <row r="64" spans="1:45" ht="15.6">
      <c r="A64" s="11">
        <v>6750</v>
      </c>
      <c r="B64" s="12" t="s">
        <v>95</v>
      </c>
      <c r="C64" s="13">
        <v>8</v>
      </c>
      <c r="D64" s="40">
        <v>0</v>
      </c>
      <c r="E64" s="63">
        <v>0</v>
      </c>
      <c r="F64" s="73">
        <v>5</v>
      </c>
      <c r="G64" s="41" t="s">
        <v>229</v>
      </c>
      <c r="H64" s="18">
        <v>100</v>
      </c>
      <c r="I64" s="18">
        <v>100</v>
      </c>
      <c r="J64" s="42">
        <v>100</v>
      </c>
      <c r="K64" s="11">
        <v>100</v>
      </c>
      <c r="L64" s="18">
        <v>100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/>
      <c r="AP64" s="11"/>
      <c r="AQ64" s="11"/>
      <c r="AR64" s="11"/>
      <c r="AS64" s="25">
        <v>0</v>
      </c>
    </row>
    <row r="65" spans="1:45" ht="15.6">
      <c r="A65" s="11">
        <v>7021</v>
      </c>
      <c r="B65" s="12" t="s">
        <v>96</v>
      </c>
      <c r="C65" s="13">
        <v>7</v>
      </c>
      <c r="D65" s="40">
        <v>1</v>
      </c>
      <c r="E65" s="63">
        <v>5</v>
      </c>
      <c r="F65" s="73">
        <v>5</v>
      </c>
      <c r="G65" s="41">
        <v>100</v>
      </c>
      <c r="H65" s="18">
        <v>100</v>
      </c>
      <c r="I65" s="18"/>
      <c r="J65" s="42"/>
      <c r="K65" s="11">
        <v>100</v>
      </c>
      <c r="L65" s="18">
        <v>100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/>
      <c r="AP65" s="11"/>
      <c r="AQ65" s="11"/>
      <c r="AR65" s="11"/>
      <c r="AS65" s="25">
        <v>0</v>
      </c>
    </row>
    <row r="66" spans="1:45" ht="15.6">
      <c r="A66" s="11">
        <v>7034</v>
      </c>
      <c r="B66" s="12" t="s">
        <v>97</v>
      </c>
      <c r="C66" s="13">
        <v>6</v>
      </c>
      <c r="D66" s="40">
        <v>0</v>
      </c>
      <c r="E66" s="63">
        <v>0</v>
      </c>
      <c r="F66" s="73">
        <v>7</v>
      </c>
      <c r="G66" s="41" t="s">
        <v>229</v>
      </c>
      <c r="H66" s="18">
        <v>100</v>
      </c>
      <c r="I66" s="18">
        <v>100</v>
      </c>
      <c r="J66" s="42">
        <v>100</v>
      </c>
      <c r="K66" s="11">
        <v>100</v>
      </c>
      <c r="L66" s="18">
        <v>100</v>
      </c>
      <c r="M66" s="18"/>
      <c r="N66" s="18"/>
      <c r="O66" s="18"/>
      <c r="P66" s="18"/>
      <c r="Q66" s="18">
        <v>100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/>
      <c r="AP66" s="11"/>
      <c r="AQ66" s="11"/>
      <c r="AR66" s="11"/>
      <c r="AS66" s="25">
        <v>0</v>
      </c>
    </row>
    <row r="67" spans="1:45" ht="15.6">
      <c r="A67" s="11">
        <v>7081</v>
      </c>
      <c r="B67" s="12" t="s">
        <v>98</v>
      </c>
      <c r="C67" s="13">
        <v>30</v>
      </c>
      <c r="D67" s="40">
        <v>0</v>
      </c>
      <c r="E67" s="63">
        <v>0</v>
      </c>
      <c r="F67" s="73">
        <v>5</v>
      </c>
      <c r="G67" s="41" t="s">
        <v>229</v>
      </c>
      <c r="H67" s="18">
        <v>50</v>
      </c>
      <c r="I67" s="18">
        <v>50</v>
      </c>
      <c r="J67" s="42"/>
      <c r="K67" s="11">
        <v>25</v>
      </c>
      <c r="L67" s="18">
        <v>100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/>
      <c r="AP67" s="11"/>
      <c r="AQ67" s="11"/>
      <c r="AR67" s="11"/>
      <c r="AS67" s="25">
        <v>0</v>
      </c>
    </row>
    <row r="68" spans="1:45" ht="15.6">
      <c r="A68" s="11">
        <v>7550</v>
      </c>
      <c r="B68" s="12" t="s">
        <v>99</v>
      </c>
      <c r="C68" s="13">
        <v>18</v>
      </c>
      <c r="D68" s="40">
        <v>0.6</v>
      </c>
      <c r="E68" s="63">
        <v>3</v>
      </c>
      <c r="F68" s="73">
        <v>5</v>
      </c>
      <c r="G68" s="41">
        <v>50</v>
      </c>
      <c r="H68" s="18">
        <v>100</v>
      </c>
      <c r="I68" s="18"/>
      <c r="J68" s="42"/>
      <c r="K68" s="11">
        <v>100</v>
      </c>
      <c r="L68" s="18">
        <v>100</v>
      </c>
      <c r="M68" s="18"/>
      <c r="N68" s="18"/>
      <c r="O68" s="18"/>
      <c r="P68" s="18"/>
      <c r="Q68" s="18">
        <v>100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/>
      <c r="AP68" s="11"/>
      <c r="AQ68" s="11"/>
      <c r="AR68" s="11"/>
      <c r="AS68" s="25">
        <v>0</v>
      </c>
    </row>
    <row r="69" spans="1:45" ht="15.6">
      <c r="A69" s="11">
        <v>7614</v>
      </c>
      <c r="B69" s="12" t="s">
        <v>100</v>
      </c>
      <c r="C69" s="13">
        <v>40</v>
      </c>
      <c r="D69" s="40">
        <v>0</v>
      </c>
      <c r="E69" s="63">
        <v>0</v>
      </c>
      <c r="F69" s="73">
        <v>5</v>
      </c>
      <c r="G69" s="41" t="s">
        <v>229</v>
      </c>
      <c r="H69" s="18"/>
      <c r="I69" s="18"/>
      <c r="J69" s="42"/>
      <c r="K69" s="11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v>0</v>
      </c>
      <c r="E70" s="63">
        <v>0</v>
      </c>
      <c r="F70" s="73">
        <v>5</v>
      </c>
      <c r="G70" s="41" t="s">
        <v>229</v>
      </c>
      <c r="H70" s="18">
        <v>100</v>
      </c>
      <c r="I70" s="18"/>
      <c r="J70" s="42">
        <v>100</v>
      </c>
      <c r="K70" s="11">
        <v>25</v>
      </c>
      <c r="L70" s="18">
        <v>100</v>
      </c>
      <c r="M70" s="18"/>
      <c r="N70" s="18">
        <v>100</v>
      </c>
      <c r="O70" s="18"/>
      <c r="P70" s="18"/>
      <c r="Q70" s="18">
        <v>100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/>
      <c r="AP70" s="11"/>
      <c r="AQ70" s="11"/>
      <c r="AR70" s="11"/>
      <c r="AS70" s="25">
        <v>0</v>
      </c>
    </row>
    <row r="71" spans="1:45" ht="15.6">
      <c r="A71" s="11">
        <v>7699</v>
      </c>
      <c r="B71" s="12" t="s">
        <v>102</v>
      </c>
      <c r="C71" s="13">
        <v>20</v>
      </c>
      <c r="D71" s="40">
        <v>0</v>
      </c>
      <c r="E71" s="63">
        <v>0</v>
      </c>
      <c r="F71" s="73">
        <v>10</v>
      </c>
      <c r="G71" s="41" t="s">
        <v>229</v>
      </c>
      <c r="H71" s="18"/>
      <c r="I71" s="18"/>
      <c r="J71" s="42"/>
      <c r="K71" s="11">
        <v>25</v>
      </c>
      <c r="L71" s="18">
        <v>100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v>0.2</v>
      </c>
      <c r="E72" s="63">
        <v>1</v>
      </c>
      <c r="F72" s="73">
        <v>5</v>
      </c>
      <c r="G72" s="41" t="s">
        <v>229</v>
      </c>
      <c r="H72" s="18">
        <v>100</v>
      </c>
      <c r="I72" s="18">
        <v>100</v>
      </c>
      <c r="J72" s="42">
        <v>50</v>
      </c>
      <c r="K72" s="11">
        <v>100</v>
      </c>
      <c r="L72" s="18">
        <v>100</v>
      </c>
      <c r="M72" s="18"/>
      <c r="N72" s="18"/>
      <c r="O72" s="18"/>
      <c r="P72" s="18"/>
      <c r="Q72" s="18">
        <v>100</v>
      </c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0</v>
      </c>
      <c r="AK72" s="11"/>
      <c r="AL72" s="11" t="s">
        <v>229</v>
      </c>
      <c r="AM72" s="11"/>
      <c r="AN72" s="11" t="s">
        <v>228</v>
      </c>
      <c r="AO72" s="11"/>
      <c r="AP72" s="11"/>
      <c r="AQ72" s="11"/>
      <c r="AR72" s="11"/>
      <c r="AS72" s="25">
        <v>1</v>
      </c>
    </row>
    <row r="73" spans="1:45" ht="15.6">
      <c r="A73" s="11">
        <v>7714</v>
      </c>
      <c r="B73" s="12" t="s">
        <v>104</v>
      </c>
      <c r="C73" s="13">
        <v>23</v>
      </c>
      <c r="D73" s="40">
        <v>0</v>
      </c>
      <c r="E73" s="63">
        <v>0</v>
      </c>
      <c r="F73" s="73">
        <v>5</v>
      </c>
      <c r="G73" s="41" t="s">
        <v>229</v>
      </c>
      <c r="H73" s="18">
        <v>100</v>
      </c>
      <c r="I73" s="18">
        <v>100</v>
      </c>
      <c r="J73" s="42">
        <v>100</v>
      </c>
      <c r="K73" s="11">
        <v>100</v>
      </c>
      <c r="L73" s="18">
        <v>100</v>
      </c>
      <c r="M73" s="18"/>
      <c r="N73" s="18">
        <v>100</v>
      </c>
      <c r="O73" s="18"/>
      <c r="P73" s="18"/>
      <c r="Q73" s="18">
        <v>100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/>
      <c r="AP73" s="11"/>
      <c r="AQ73" s="11"/>
      <c r="AR73" s="11"/>
      <c r="AS73" s="25">
        <v>0</v>
      </c>
    </row>
    <row r="74" spans="1:45" ht="15.6">
      <c r="A74" s="11">
        <v>7734</v>
      </c>
      <c r="B74" s="12" t="s">
        <v>105</v>
      </c>
      <c r="C74" s="13">
        <v>29</v>
      </c>
      <c r="D74" s="40">
        <v>0</v>
      </c>
      <c r="E74" s="63">
        <v>0</v>
      </c>
      <c r="F74" s="73">
        <v>5</v>
      </c>
      <c r="G74" s="41" t="s">
        <v>229</v>
      </c>
      <c r="H74" s="18">
        <v>50</v>
      </c>
      <c r="I74" s="18"/>
      <c r="J74" s="42"/>
      <c r="K74" s="11">
        <v>100</v>
      </c>
      <c r="L74" s="18">
        <v>100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v>0.14285714285714285</v>
      </c>
      <c r="E75" s="63">
        <v>2</v>
      </c>
      <c r="F75" s="73">
        <v>14</v>
      </c>
      <c r="G75" s="41" t="s">
        <v>229</v>
      </c>
      <c r="H75" s="18">
        <v>100</v>
      </c>
      <c r="I75" s="18">
        <v>100</v>
      </c>
      <c r="J75" s="42">
        <v>50</v>
      </c>
      <c r="K75" s="11">
        <v>100</v>
      </c>
      <c r="L75" s="18">
        <v>100</v>
      </c>
      <c r="M75" s="18">
        <v>100</v>
      </c>
      <c r="N75" s="18">
        <v>100</v>
      </c>
      <c r="O75" s="18"/>
      <c r="P75" s="18"/>
      <c r="Q75" s="18">
        <v>100</v>
      </c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43"/>
      <c r="AH75" s="16" t="s">
        <v>229</v>
      </c>
      <c r="AJ75" s="25">
        <v>0</v>
      </c>
      <c r="AK75" s="11"/>
      <c r="AL75" s="11" t="s">
        <v>229</v>
      </c>
      <c r="AM75" s="11"/>
      <c r="AN75" s="11"/>
      <c r="AO75" s="11"/>
      <c r="AP75" s="11"/>
      <c r="AQ75" s="11"/>
      <c r="AR75" s="11"/>
      <c r="AS75" s="25">
        <v>0</v>
      </c>
    </row>
    <row r="76" spans="1:45" ht="15.6">
      <c r="A76" s="11">
        <v>7778</v>
      </c>
      <c r="B76" s="12" t="s">
        <v>107</v>
      </c>
      <c r="C76" s="13">
        <v>30</v>
      </c>
      <c r="D76" s="40">
        <v>0</v>
      </c>
      <c r="E76" s="63">
        <v>0</v>
      </c>
      <c r="F76" s="73">
        <v>5</v>
      </c>
      <c r="G76" s="41" t="s">
        <v>229</v>
      </c>
      <c r="H76" s="18">
        <v>50</v>
      </c>
      <c r="I76" s="18">
        <v>50</v>
      </c>
      <c r="J76" s="42">
        <v>50</v>
      </c>
      <c r="K76" s="11">
        <v>25</v>
      </c>
      <c r="L76" s="18">
        <v>100</v>
      </c>
      <c r="M76" s="18"/>
      <c r="N76" s="18"/>
      <c r="O76" s="18"/>
      <c r="P76" s="18"/>
      <c r="Q76" s="18">
        <v>100</v>
      </c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/>
      <c r="AP76" s="11"/>
      <c r="AQ76" s="11"/>
      <c r="AR76" s="11"/>
      <c r="AS76" s="25">
        <v>0</v>
      </c>
    </row>
    <row r="77" spans="1:45" ht="15.6">
      <c r="A77" s="11">
        <v>7779</v>
      </c>
      <c r="B77" s="12" t="s">
        <v>108</v>
      </c>
      <c r="C77" s="13">
        <v>41</v>
      </c>
      <c r="D77" s="40">
        <v>0</v>
      </c>
      <c r="E77" s="63">
        <v>0</v>
      </c>
      <c r="F77" s="73">
        <v>5</v>
      </c>
      <c r="G77" s="41" t="s">
        <v>229</v>
      </c>
      <c r="H77" s="18"/>
      <c r="I77" s="18"/>
      <c r="J77" s="42"/>
      <c r="K77" s="11"/>
      <c r="L77" s="18">
        <v>100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/>
      <c r="AP77" s="11"/>
      <c r="AQ77" s="11"/>
      <c r="AR77" s="11"/>
      <c r="AS77" s="25">
        <v>0</v>
      </c>
    </row>
    <row r="78" spans="1:45" ht="15.6">
      <c r="A78" s="11">
        <v>7825</v>
      </c>
      <c r="B78" s="12" t="s">
        <v>109</v>
      </c>
      <c r="C78" s="13">
        <v>20</v>
      </c>
      <c r="D78" s="40">
        <v>0</v>
      </c>
      <c r="E78" s="63">
        <v>0</v>
      </c>
      <c r="F78" s="73">
        <v>5</v>
      </c>
      <c r="G78" s="41" t="s">
        <v>229</v>
      </c>
      <c r="H78" s="18">
        <v>100</v>
      </c>
      <c r="I78" s="18">
        <v>50</v>
      </c>
      <c r="J78" s="42">
        <v>50</v>
      </c>
      <c r="K78" s="11">
        <v>25</v>
      </c>
      <c r="L78" s="18">
        <v>25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/>
      <c r="AP78" s="11"/>
      <c r="AQ78" s="11"/>
      <c r="AR78" s="11"/>
      <c r="AS78" s="25">
        <v>0</v>
      </c>
    </row>
    <row r="79" spans="1:45" ht="15.6">
      <c r="A79" s="11">
        <v>7887</v>
      </c>
      <c r="B79" s="12" t="s">
        <v>110</v>
      </c>
      <c r="C79" s="13">
        <v>14</v>
      </c>
      <c r="D79" s="40">
        <v>0</v>
      </c>
      <c r="E79" s="63">
        <v>0</v>
      </c>
      <c r="F79" s="73">
        <v>5</v>
      </c>
      <c r="G79" s="41" t="s">
        <v>229</v>
      </c>
      <c r="H79" s="18"/>
      <c r="I79" s="18">
        <v>50</v>
      </c>
      <c r="J79" s="42">
        <v>50</v>
      </c>
      <c r="K79" s="11">
        <v>100</v>
      </c>
      <c r="L79" s="18">
        <v>100</v>
      </c>
      <c r="M79" s="18"/>
      <c r="N79" s="18"/>
      <c r="O79" s="18"/>
      <c r="P79" s="18"/>
      <c r="Q79" s="18">
        <v>100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v>0</v>
      </c>
      <c r="E80" s="63">
        <v>0</v>
      </c>
      <c r="F80" s="73">
        <v>5</v>
      </c>
      <c r="G80" s="41" t="s">
        <v>229</v>
      </c>
      <c r="H80" s="18"/>
      <c r="I80" s="18"/>
      <c r="J80" s="42"/>
      <c r="K80" s="11">
        <v>25</v>
      </c>
      <c r="L80" s="18">
        <v>100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v>0</v>
      </c>
      <c r="E81" s="63">
        <v>0</v>
      </c>
      <c r="F81" s="73">
        <v>5</v>
      </c>
      <c r="G81" s="41" t="s">
        <v>229</v>
      </c>
      <c r="H81" s="18">
        <v>50</v>
      </c>
      <c r="I81" s="18">
        <v>50</v>
      </c>
      <c r="J81" s="42">
        <v>100</v>
      </c>
      <c r="K81" s="11">
        <v>100</v>
      </c>
      <c r="L81" s="18">
        <v>100</v>
      </c>
      <c r="M81" s="18"/>
      <c r="N81" s="18"/>
      <c r="O81" s="18"/>
      <c r="P81" s="18"/>
      <c r="Q81" s="18">
        <v>100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/>
      <c r="AP81" s="11"/>
      <c r="AQ81" s="11"/>
      <c r="AR81" s="11"/>
      <c r="AS81" s="25">
        <v>0</v>
      </c>
    </row>
    <row r="82" spans="1:45" ht="15.6">
      <c r="A82" s="11">
        <v>8010</v>
      </c>
      <c r="B82" s="12" t="s">
        <v>113</v>
      </c>
      <c r="C82" s="13">
        <v>11</v>
      </c>
      <c r="D82" s="40">
        <v>0.2</v>
      </c>
      <c r="E82" s="63">
        <v>1</v>
      </c>
      <c r="F82" s="73">
        <v>5</v>
      </c>
      <c r="G82" s="41" t="s">
        <v>229</v>
      </c>
      <c r="H82" s="18">
        <v>50</v>
      </c>
      <c r="I82" s="18">
        <v>50</v>
      </c>
      <c r="J82" s="42">
        <v>100</v>
      </c>
      <c r="K82" s="11">
        <v>25</v>
      </c>
      <c r="L82" s="18">
        <v>100</v>
      </c>
      <c r="M82" s="18">
        <v>100</v>
      </c>
      <c r="N82" s="18"/>
      <c r="O82" s="18"/>
      <c r="P82" s="18"/>
      <c r="Q82" s="18">
        <v>100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/>
      <c r="AP82" s="11"/>
      <c r="AQ82" s="11"/>
      <c r="AR82" s="11"/>
      <c r="AS82" s="25">
        <v>0</v>
      </c>
    </row>
    <row r="83" spans="1:45" ht="15.6">
      <c r="A83" s="11">
        <v>8469</v>
      </c>
      <c r="B83" s="12" t="s">
        <v>114</v>
      </c>
      <c r="C83" s="13">
        <v>12</v>
      </c>
      <c r="D83" s="40">
        <v>0</v>
      </c>
      <c r="E83" s="63">
        <v>0</v>
      </c>
      <c r="F83" s="73">
        <v>9</v>
      </c>
      <c r="G83" s="41" t="s">
        <v>229</v>
      </c>
      <c r="H83" s="18">
        <v>100</v>
      </c>
      <c r="I83" s="18"/>
      <c r="J83" s="42">
        <v>100</v>
      </c>
      <c r="K83" s="11">
        <v>25</v>
      </c>
      <c r="L83" s="18">
        <v>100</v>
      </c>
      <c r="M83" s="18"/>
      <c r="N83" s="18">
        <v>100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/>
      <c r="AP83" s="11"/>
      <c r="AQ83" s="11"/>
      <c r="AR83" s="11"/>
      <c r="AS83" s="25">
        <v>0</v>
      </c>
    </row>
    <row r="84" spans="1:45" ht="15.6">
      <c r="A84" s="11">
        <v>8579</v>
      </c>
      <c r="B84" s="12" t="s">
        <v>115</v>
      </c>
      <c r="C84" s="13">
        <v>15</v>
      </c>
      <c r="D84" s="40">
        <v>0.1111111111111111</v>
      </c>
      <c r="E84" s="63">
        <v>1</v>
      </c>
      <c r="F84" s="73">
        <v>9</v>
      </c>
      <c r="G84" s="41" t="s">
        <v>229</v>
      </c>
      <c r="H84" s="18">
        <v>100</v>
      </c>
      <c r="I84" s="18">
        <v>100</v>
      </c>
      <c r="J84" s="42">
        <v>50</v>
      </c>
      <c r="K84" s="11">
        <v>100</v>
      </c>
      <c r="L84" s="18">
        <v>100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9"/>
      <c r="AG84" s="43"/>
      <c r="AH84" s="16" t="s">
        <v>229</v>
      </c>
      <c r="AI84" s="25"/>
      <c r="AJ84" s="25">
        <v>0</v>
      </c>
      <c r="AK84" s="11"/>
      <c r="AL84" s="11" t="s">
        <v>229</v>
      </c>
      <c r="AM84" s="11"/>
      <c r="AN84" s="11"/>
      <c r="AO84" s="11"/>
      <c r="AP84" s="11"/>
      <c r="AQ84" s="11"/>
      <c r="AR84" s="11"/>
      <c r="AS84" s="25">
        <v>0</v>
      </c>
    </row>
    <row r="85" spans="1:45" ht="15.6">
      <c r="A85" s="11">
        <v>8590</v>
      </c>
      <c r="B85" s="12" t="s">
        <v>116</v>
      </c>
      <c r="C85" s="13">
        <v>29</v>
      </c>
      <c r="D85" s="40">
        <v>1</v>
      </c>
      <c r="E85" s="63">
        <v>5</v>
      </c>
      <c r="F85" s="73">
        <v>5</v>
      </c>
      <c r="G85" s="41">
        <v>100</v>
      </c>
      <c r="H85" s="18">
        <v>50</v>
      </c>
      <c r="I85" s="18">
        <v>50</v>
      </c>
      <c r="J85" s="42"/>
      <c r="K85" s="11">
        <v>25</v>
      </c>
      <c r="L85" s="18">
        <v>25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v>0.22222222222222221</v>
      </c>
      <c r="E86" s="63">
        <v>2</v>
      </c>
      <c r="F86" s="73">
        <v>9</v>
      </c>
      <c r="G86" s="41" t="s">
        <v>229</v>
      </c>
      <c r="H86" s="18">
        <v>100</v>
      </c>
      <c r="I86" s="18">
        <v>50</v>
      </c>
      <c r="J86" s="42">
        <v>100</v>
      </c>
      <c r="K86" s="11">
        <v>100</v>
      </c>
      <c r="L86" s="18">
        <v>100</v>
      </c>
      <c r="M86" s="18"/>
      <c r="N86" s="18">
        <v>100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/>
      <c r="AP86" s="11"/>
      <c r="AQ86" s="11"/>
      <c r="AR86" s="11"/>
      <c r="AS86" s="25">
        <v>0</v>
      </c>
    </row>
    <row r="87" spans="1:45" ht="15.6">
      <c r="A87" s="11">
        <v>8889</v>
      </c>
      <c r="B87" s="12" t="s">
        <v>118</v>
      </c>
      <c r="C87" s="13">
        <v>37</v>
      </c>
      <c r="D87" s="40">
        <v>0</v>
      </c>
      <c r="E87" s="63">
        <v>0</v>
      </c>
      <c r="F87" s="73">
        <v>5</v>
      </c>
      <c r="G87" s="41" t="s">
        <v>229</v>
      </c>
      <c r="H87" s="18">
        <v>100</v>
      </c>
      <c r="I87" s="18">
        <v>50</v>
      </c>
      <c r="J87" s="42">
        <v>100</v>
      </c>
      <c r="K87" s="11">
        <v>100</v>
      </c>
      <c r="L87" s="18">
        <v>100</v>
      </c>
      <c r="M87" s="44"/>
      <c r="N87" s="18"/>
      <c r="O87" s="18"/>
      <c r="P87" s="18"/>
      <c r="Q87" s="18">
        <v>100</v>
      </c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/>
      <c r="AP87" s="11"/>
      <c r="AQ87" s="11"/>
      <c r="AR87" s="11"/>
      <c r="AS87" s="25">
        <v>0</v>
      </c>
    </row>
    <row r="88" spans="1:45" ht="15.6">
      <c r="A88" s="11">
        <v>8986</v>
      </c>
      <c r="B88" s="12" t="s">
        <v>119</v>
      </c>
      <c r="C88" s="13">
        <v>18</v>
      </c>
      <c r="D88" s="40">
        <v>0</v>
      </c>
      <c r="E88" s="63">
        <v>0</v>
      </c>
      <c r="F88" s="73">
        <v>6</v>
      </c>
      <c r="G88" s="41" t="s">
        <v>229</v>
      </c>
      <c r="H88" s="18"/>
      <c r="I88" s="18"/>
      <c r="J88" s="42"/>
      <c r="K88" s="11">
        <v>100</v>
      </c>
      <c r="L88" s="18">
        <v>100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v>0.13333333333333333</v>
      </c>
      <c r="E89" s="63">
        <v>2</v>
      </c>
      <c r="F89" s="73">
        <v>15</v>
      </c>
      <c r="G89" s="41" t="s">
        <v>229</v>
      </c>
      <c r="H89" s="18">
        <v>100</v>
      </c>
      <c r="I89" s="18">
        <v>100</v>
      </c>
      <c r="J89" s="42">
        <v>100</v>
      </c>
      <c r="K89" s="11">
        <v>100</v>
      </c>
      <c r="L89" s="18">
        <v>100</v>
      </c>
      <c r="M89" s="18"/>
      <c r="N89" s="18"/>
      <c r="O89" s="18"/>
      <c r="P89" s="18"/>
      <c r="Q89" s="18">
        <v>100</v>
      </c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/>
      <c r="AP89" s="11"/>
      <c r="AQ89" s="11"/>
      <c r="AR89" s="11"/>
      <c r="AS89" s="25">
        <v>0</v>
      </c>
    </row>
    <row r="90" spans="1:45" ht="15.6">
      <c r="A90" s="11">
        <v>9518</v>
      </c>
      <c r="B90" s="12" t="s">
        <v>121</v>
      </c>
      <c r="C90" s="13">
        <v>6</v>
      </c>
      <c r="D90" s="40">
        <v>0.26666666666666666</v>
      </c>
      <c r="E90" s="63">
        <v>4</v>
      </c>
      <c r="F90" s="73">
        <v>15</v>
      </c>
      <c r="G90" s="41">
        <v>25</v>
      </c>
      <c r="H90" s="18">
        <v>100</v>
      </c>
      <c r="I90" s="18">
        <v>100</v>
      </c>
      <c r="J90" s="42">
        <v>50</v>
      </c>
      <c r="K90" s="11">
        <v>100</v>
      </c>
      <c r="L90" s="18">
        <v>100</v>
      </c>
      <c r="M90" s="18">
        <v>100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229</v>
      </c>
      <c r="AI90" s="25"/>
      <c r="AJ90" s="25">
        <v>0</v>
      </c>
      <c r="AK90" s="11"/>
      <c r="AL90" s="11" t="s">
        <v>229</v>
      </c>
      <c r="AM90" s="11"/>
      <c r="AN90" s="11"/>
      <c r="AO90" s="11"/>
      <c r="AP90" s="11"/>
      <c r="AQ90" s="11"/>
      <c r="AR90" s="11"/>
      <c r="AS90" s="25">
        <v>0</v>
      </c>
    </row>
    <row r="91" spans="1:45" ht="15.6">
      <c r="A91" s="11">
        <v>9562</v>
      </c>
      <c r="B91" s="12" t="s">
        <v>122</v>
      </c>
      <c r="C91" s="13">
        <v>22</v>
      </c>
      <c r="D91" s="40">
        <v>0</v>
      </c>
      <c r="E91" s="63">
        <v>0</v>
      </c>
      <c r="F91" s="73">
        <v>10</v>
      </c>
      <c r="G91" s="41" t="s">
        <v>229</v>
      </c>
      <c r="H91" s="18">
        <v>100</v>
      </c>
      <c r="I91" s="18">
        <v>100</v>
      </c>
      <c r="J91" s="42">
        <v>100</v>
      </c>
      <c r="K91" s="11">
        <v>100</v>
      </c>
      <c r="L91" s="18">
        <v>100</v>
      </c>
      <c r="M91" s="18"/>
      <c r="N91" s="18">
        <v>100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/>
      <c r="AP91" s="11"/>
      <c r="AQ91" s="11"/>
      <c r="AR91" s="11"/>
      <c r="AS91" s="25">
        <v>0</v>
      </c>
    </row>
    <row r="92" spans="1:45" ht="15.6">
      <c r="A92" s="11">
        <v>9563</v>
      </c>
      <c r="B92" s="12" t="s">
        <v>123</v>
      </c>
      <c r="C92" s="13">
        <v>33</v>
      </c>
      <c r="D92" s="40">
        <v>7.6923076923076927E-2</v>
      </c>
      <c r="E92" s="63">
        <v>1</v>
      </c>
      <c r="F92" s="73">
        <v>13</v>
      </c>
      <c r="G92" s="41" t="s">
        <v>229</v>
      </c>
      <c r="H92" s="18">
        <v>100</v>
      </c>
      <c r="I92" s="18">
        <v>100</v>
      </c>
      <c r="J92" s="42">
        <v>100</v>
      </c>
      <c r="K92" s="11">
        <v>25</v>
      </c>
      <c r="L92" s="18">
        <v>100</v>
      </c>
      <c r="M92" s="18">
        <v>100</v>
      </c>
      <c r="N92" s="18"/>
      <c r="O92" s="18"/>
      <c r="P92" s="18"/>
      <c r="Q92" s="18">
        <v>100</v>
      </c>
      <c r="R92" s="18"/>
      <c r="S92" s="18"/>
      <c r="T92" s="18"/>
      <c r="U92" s="18"/>
      <c r="V92" s="18">
        <v>100</v>
      </c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43"/>
      <c r="AH92" s="16" t="s">
        <v>229</v>
      </c>
      <c r="AI92" s="25"/>
      <c r="AJ92" s="25">
        <v>0</v>
      </c>
      <c r="AK92" s="11" t="s">
        <v>228</v>
      </c>
      <c r="AL92" s="11" t="s">
        <v>229</v>
      </c>
      <c r="AM92" s="11"/>
      <c r="AN92" s="11"/>
      <c r="AO92" s="11"/>
      <c r="AP92" s="11"/>
      <c r="AQ92" s="11"/>
      <c r="AR92" s="11"/>
      <c r="AS92" s="25">
        <v>1</v>
      </c>
    </row>
    <row r="93" spans="1:45" ht="15.6">
      <c r="A93" s="11">
        <v>9704</v>
      </c>
      <c r="B93" s="12" t="s">
        <v>124</v>
      </c>
      <c r="C93" s="13">
        <v>9</v>
      </c>
      <c r="D93" s="40">
        <v>0.6</v>
      </c>
      <c r="E93" s="63">
        <v>3</v>
      </c>
      <c r="F93" s="73">
        <v>5</v>
      </c>
      <c r="G93" s="41">
        <v>50</v>
      </c>
      <c r="H93" s="18">
        <v>100</v>
      </c>
      <c r="I93" s="18">
        <v>100</v>
      </c>
      <c r="J93" s="42">
        <v>100</v>
      </c>
      <c r="K93" s="11">
        <v>100</v>
      </c>
      <c r="L93" s="18">
        <v>100</v>
      </c>
      <c r="M93" s="18">
        <v>100</v>
      </c>
      <c r="N93" s="18">
        <v>100</v>
      </c>
      <c r="O93" s="18"/>
      <c r="P93" s="18"/>
      <c r="Q93" s="18"/>
      <c r="R93" s="18"/>
      <c r="S93" s="18"/>
      <c r="T93" s="18"/>
      <c r="U93" s="18"/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 t="s">
        <v>228</v>
      </c>
      <c r="AH93" s="16" t="s">
        <v>229</v>
      </c>
      <c r="AI93" s="25"/>
      <c r="AJ93" s="25">
        <v>10</v>
      </c>
      <c r="AK93" s="11"/>
      <c r="AL93" s="11" t="s">
        <v>228</v>
      </c>
      <c r="AM93" s="11" t="s">
        <v>228</v>
      </c>
      <c r="AN93" s="11" t="s">
        <v>228</v>
      </c>
      <c r="AO93" s="11"/>
      <c r="AP93" s="11"/>
      <c r="AQ93" s="11"/>
      <c r="AR93" s="11"/>
      <c r="AS93" s="25">
        <v>3</v>
      </c>
    </row>
    <row r="94" spans="1:45" ht="15.6">
      <c r="A94" s="11">
        <v>9771</v>
      </c>
      <c r="B94" s="12" t="s">
        <v>125</v>
      </c>
      <c r="C94" s="13">
        <v>3</v>
      </c>
      <c r="D94" s="40">
        <v>0.66666666666666663</v>
      </c>
      <c r="E94" s="63">
        <v>6</v>
      </c>
      <c r="F94" s="73">
        <v>9</v>
      </c>
      <c r="G94" s="41">
        <v>50</v>
      </c>
      <c r="H94" s="18">
        <v>100</v>
      </c>
      <c r="I94" s="18">
        <v>100</v>
      </c>
      <c r="J94" s="42">
        <v>100</v>
      </c>
      <c r="K94" s="11">
        <v>100</v>
      </c>
      <c r="L94" s="18">
        <v>100</v>
      </c>
      <c r="M94" s="18">
        <v>100</v>
      </c>
      <c r="N94" s="18"/>
      <c r="O94" s="18"/>
      <c r="P94" s="18"/>
      <c r="Q94" s="18">
        <v>100</v>
      </c>
      <c r="R94" s="18"/>
      <c r="S94" s="18"/>
      <c r="T94" s="18"/>
      <c r="U94" s="18"/>
      <c r="V94" s="18">
        <v>100</v>
      </c>
      <c r="W94" s="18">
        <v>100</v>
      </c>
      <c r="X94" s="18"/>
      <c r="Y94" s="18">
        <v>100</v>
      </c>
      <c r="Z94" s="18"/>
      <c r="AA94" s="18"/>
      <c r="AB94" s="18"/>
      <c r="AC94" s="18"/>
      <c r="AD94" s="18"/>
      <c r="AE94" s="18"/>
      <c r="AF94" s="19"/>
      <c r="AG94" s="43"/>
      <c r="AH94" s="16" t="s">
        <v>229</v>
      </c>
      <c r="AI94" s="25"/>
      <c r="AJ94" s="25">
        <v>0</v>
      </c>
      <c r="AK94" s="11"/>
      <c r="AL94" s="11" t="s">
        <v>229</v>
      </c>
      <c r="AM94" s="11"/>
      <c r="AN94" s="11"/>
      <c r="AO94" s="11"/>
      <c r="AP94" s="11"/>
      <c r="AQ94" s="11"/>
      <c r="AR94" s="11"/>
      <c r="AS94" s="25">
        <v>0</v>
      </c>
    </row>
    <row r="95" spans="1:45" ht="15.6">
      <c r="A95" s="11">
        <v>9898</v>
      </c>
      <c r="B95" s="12" t="s">
        <v>126</v>
      </c>
      <c r="C95" s="13">
        <v>14</v>
      </c>
      <c r="D95" s="40">
        <v>0</v>
      </c>
      <c r="E95" s="63">
        <v>0</v>
      </c>
      <c r="F95" s="73">
        <v>5</v>
      </c>
      <c r="G95" s="41" t="s">
        <v>229</v>
      </c>
      <c r="H95" s="18">
        <v>50</v>
      </c>
      <c r="I95" s="18">
        <v>50</v>
      </c>
      <c r="J95" s="42">
        <v>50</v>
      </c>
      <c r="K95" s="11">
        <v>25</v>
      </c>
      <c r="L95" s="18">
        <v>100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v>0</v>
      </c>
      <c r="E96" s="63">
        <v>0</v>
      </c>
      <c r="F96" s="73">
        <v>6</v>
      </c>
      <c r="G96" s="41" t="s">
        <v>229</v>
      </c>
      <c r="H96" s="18">
        <v>100</v>
      </c>
      <c r="I96" s="18">
        <v>100</v>
      </c>
      <c r="J96" s="42">
        <v>100</v>
      </c>
      <c r="K96" s="11">
        <v>100</v>
      </c>
      <c r="L96" s="18">
        <v>100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v>0</v>
      </c>
      <c r="E97" s="63">
        <v>0</v>
      </c>
      <c r="F97" s="73">
        <v>5</v>
      </c>
      <c r="G97" s="41" t="s">
        <v>229</v>
      </c>
      <c r="H97" s="18">
        <v>50</v>
      </c>
      <c r="I97" s="18">
        <v>50</v>
      </c>
      <c r="J97" s="42">
        <v>50</v>
      </c>
      <c r="K97" s="11">
        <v>100</v>
      </c>
      <c r="L97" s="18">
        <v>100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/>
      <c r="AP97" s="11"/>
      <c r="AQ97" s="11"/>
      <c r="AR97" s="11"/>
      <c r="AS97" s="25">
        <v>0</v>
      </c>
    </row>
    <row r="98" spans="1:45" ht="15.6">
      <c r="A98" s="11">
        <v>10000</v>
      </c>
      <c r="B98" s="12" t="s">
        <v>129</v>
      </c>
      <c r="C98" s="13">
        <v>7</v>
      </c>
      <c r="D98" s="40">
        <v>0.8</v>
      </c>
      <c r="E98" s="63">
        <v>4</v>
      </c>
      <c r="F98" s="73">
        <v>5</v>
      </c>
      <c r="G98" s="41">
        <v>100</v>
      </c>
      <c r="H98" s="18">
        <v>50</v>
      </c>
      <c r="I98" s="18">
        <v>50</v>
      </c>
      <c r="J98" s="42">
        <v>100</v>
      </c>
      <c r="K98" s="11">
        <v>25</v>
      </c>
      <c r="L98" s="18">
        <v>100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/>
      <c r="AP98" s="11"/>
      <c r="AQ98" s="11"/>
      <c r="AR98" s="11"/>
      <c r="AS98" s="25">
        <v>0</v>
      </c>
    </row>
    <row r="99" spans="1:45" ht="15.6">
      <c r="A99" s="11">
        <v>10047</v>
      </c>
      <c r="B99" s="12" t="s">
        <v>130</v>
      </c>
      <c r="C99" s="13">
        <v>4</v>
      </c>
      <c r="D99" s="40">
        <v>0.73333333333333328</v>
      </c>
      <c r="E99" s="63">
        <v>11</v>
      </c>
      <c r="F99" s="73">
        <v>15</v>
      </c>
      <c r="G99" s="41">
        <v>50</v>
      </c>
      <c r="H99" s="18">
        <v>100</v>
      </c>
      <c r="I99" s="18">
        <v>100</v>
      </c>
      <c r="J99" s="42">
        <v>100</v>
      </c>
      <c r="K99" s="11">
        <v>100</v>
      </c>
      <c r="L99" s="18">
        <v>100</v>
      </c>
      <c r="M99" s="18">
        <v>100</v>
      </c>
      <c r="N99" s="18">
        <v>100</v>
      </c>
      <c r="O99" s="18"/>
      <c r="P99" s="18"/>
      <c r="Q99" s="18">
        <v>100</v>
      </c>
      <c r="R99" s="18"/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229</v>
      </c>
      <c r="AJ99" s="25">
        <v>0</v>
      </c>
      <c r="AK99" s="11"/>
      <c r="AL99" s="11" t="s">
        <v>228</v>
      </c>
      <c r="AM99" s="11"/>
      <c r="AN99" s="11"/>
      <c r="AO99" s="11"/>
      <c r="AP99" s="11"/>
      <c r="AQ99" s="11"/>
      <c r="AR99" s="11"/>
      <c r="AS99" s="25">
        <v>1</v>
      </c>
    </row>
    <row r="100" spans="1:45" ht="15.6">
      <c r="A100" s="11">
        <v>10108</v>
      </c>
      <c r="B100" s="12" t="s">
        <v>131</v>
      </c>
      <c r="C100" s="13">
        <v>2</v>
      </c>
      <c r="D100" s="40">
        <v>0.26666666666666666</v>
      </c>
      <c r="E100" s="63">
        <v>4</v>
      </c>
      <c r="F100" s="73">
        <v>15</v>
      </c>
      <c r="G100" s="41">
        <v>25</v>
      </c>
      <c r="H100" s="18">
        <v>100</v>
      </c>
      <c r="I100" s="18">
        <v>50</v>
      </c>
      <c r="J100" s="42">
        <v>50</v>
      </c>
      <c r="K100" s="11">
        <v>100</v>
      </c>
      <c r="L100" s="18">
        <v>100</v>
      </c>
      <c r="M100" s="18">
        <v>100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>
        <v>100</v>
      </c>
      <c r="X100" s="18"/>
      <c r="Y100" s="18"/>
      <c r="Z100" s="18"/>
      <c r="AA100" s="18"/>
      <c r="AB100" s="18"/>
      <c r="AC100" s="18"/>
      <c r="AD100" s="18"/>
      <c r="AE100" s="18"/>
      <c r="AF100" s="19"/>
      <c r="AG100" s="43"/>
      <c r="AH100" s="16" t="s">
        <v>229</v>
      </c>
      <c r="AJ100" s="25">
        <v>0</v>
      </c>
      <c r="AK100" s="11"/>
      <c r="AL100" s="11" t="s">
        <v>229</v>
      </c>
      <c r="AM100" s="11" t="s">
        <v>228</v>
      </c>
      <c r="AN100" s="11"/>
      <c r="AO100" s="11"/>
      <c r="AP100" s="11"/>
      <c r="AQ100" s="11"/>
      <c r="AR100" s="11"/>
      <c r="AS100" s="25">
        <v>1</v>
      </c>
    </row>
    <row r="101" spans="1:45" ht="15.6">
      <c r="A101" s="11">
        <v>10155</v>
      </c>
      <c r="B101" s="12" t="s">
        <v>132</v>
      </c>
      <c r="C101" s="13">
        <v>39</v>
      </c>
      <c r="D101" s="40">
        <v>0</v>
      </c>
      <c r="E101" s="63">
        <v>0</v>
      </c>
      <c r="F101" s="73">
        <v>5</v>
      </c>
      <c r="G101" s="41" t="s">
        <v>229</v>
      </c>
      <c r="H101" s="18">
        <v>100</v>
      </c>
      <c r="I101" s="18">
        <v>100</v>
      </c>
      <c r="J101" s="42"/>
      <c r="K101" s="11"/>
      <c r="L101" s="18">
        <v>25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v>0.26666666666666666</v>
      </c>
      <c r="E102" s="63">
        <v>4</v>
      </c>
      <c r="F102" s="73">
        <v>15</v>
      </c>
      <c r="G102" s="41">
        <v>25</v>
      </c>
      <c r="H102" s="18">
        <v>100</v>
      </c>
      <c r="I102" s="18">
        <v>100</v>
      </c>
      <c r="J102" s="42">
        <v>50</v>
      </c>
      <c r="K102" s="11">
        <v>100</v>
      </c>
      <c r="L102" s="18">
        <v>100</v>
      </c>
      <c r="M102" s="18">
        <v>100</v>
      </c>
      <c r="N102" s="18"/>
      <c r="O102" s="18"/>
      <c r="P102" s="18"/>
      <c r="Q102" s="18">
        <v>100</v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G102" s="43"/>
      <c r="AH102" s="16" t="s">
        <v>229</v>
      </c>
      <c r="AJ102" s="25">
        <v>0</v>
      </c>
      <c r="AK102" s="11"/>
      <c r="AL102" s="11" t="s">
        <v>229</v>
      </c>
      <c r="AM102" s="11"/>
      <c r="AN102" s="11"/>
      <c r="AO102" s="11"/>
      <c r="AP102" s="11"/>
      <c r="AQ102" s="11"/>
      <c r="AR102" s="11"/>
      <c r="AS102" s="25">
        <v>0</v>
      </c>
    </row>
    <row r="103" spans="1:45" ht="15.6">
      <c r="A103" s="11">
        <v>10163</v>
      </c>
      <c r="B103" s="12" t="s">
        <v>134</v>
      </c>
      <c r="C103" s="13">
        <v>30</v>
      </c>
      <c r="D103" s="40">
        <v>0</v>
      </c>
      <c r="E103" s="63">
        <v>0</v>
      </c>
      <c r="F103" s="73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1">
        <v>100</v>
      </c>
      <c r="L103" s="18">
        <v>100</v>
      </c>
      <c r="M103" s="18">
        <v>100</v>
      </c>
      <c r="N103" s="18">
        <v>100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9"/>
      <c r="AG103" s="43"/>
      <c r="AH103" s="16" t="s">
        <v>229</v>
      </c>
      <c r="AJ103" s="25">
        <v>0</v>
      </c>
      <c r="AK103" s="11"/>
      <c r="AL103" s="11" t="s">
        <v>229</v>
      </c>
      <c r="AM103" s="11"/>
      <c r="AN103" s="11"/>
      <c r="AO103" s="11"/>
      <c r="AP103" s="11"/>
      <c r="AQ103" s="11"/>
      <c r="AR103" s="11"/>
      <c r="AS103" s="25">
        <v>0</v>
      </c>
    </row>
    <row r="104" spans="1:45" ht="15.6">
      <c r="A104" s="11">
        <v>10184</v>
      </c>
      <c r="B104" s="12" t="s">
        <v>135</v>
      </c>
      <c r="C104" s="13">
        <v>32</v>
      </c>
      <c r="D104" s="40">
        <v>0.2</v>
      </c>
      <c r="E104" s="63">
        <v>1</v>
      </c>
      <c r="F104" s="73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1">
        <v>100</v>
      </c>
      <c r="L104" s="18">
        <v>100</v>
      </c>
      <c r="M104" s="18">
        <v>100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/>
      <c r="AP104" s="11"/>
      <c r="AQ104" s="11"/>
      <c r="AR104" s="11"/>
      <c r="AS104" s="25">
        <v>0</v>
      </c>
    </row>
    <row r="105" spans="1:45" ht="15.6">
      <c r="A105" s="11">
        <v>10285</v>
      </c>
      <c r="B105" s="12" t="s">
        <v>136</v>
      </c>
      <c r="C105" s="13">
        <v>31</v>
      </c>
      <c r="D105" s="40">
        <v>0.16666666666666666</v>
      </c>
      <c r="E105" s="63">
        <v>1</v>
      </c>
      <c r="F105" s="73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1">
        <v>25</v>
      </c>
      <c r="L105" s="18">
        <v>100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/>
      <c r="AP105" s="11"/>
      <c r="AQ105" s="11"/>
      <c r="AR105" s="11"/>
      <c r="AS105" s="25">
        <v>0</v>
      </c>
    </row>
    <row r="106" spans="1:45" ht="15.6">
      <c r="A106" s="11">
        <v>10305</v>
      </c>
      <c r="B106" s="12" t="s">
        <v>137</v>
      </c>
      <c r="C106" s="13">
        <v>13</v>
      </c>
      <c r="D106" s="40">
        <v>0</v>
      </c>
      <c r="E106" s="63">
        <v>0</v>
      </c>
      <c r="F106" s="73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1">
        <v>100</v>
      </c>
      <c r="L106" s="18">
        <v>100</v>
      </c>
      <c r="M106" s="18">
        <v>100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/>
      <c r="AP106" s="11"/>
      <c r="AQ106" s="11"/>
      <c r="AR106" s="11"/>
      <c r="AS106" s="25">
        <v>0</v>
      </c>
    </row>
    <row r="107" spans="1:45" ht="15.6">
      <c r="A107" s="11">
        <v>10335</v>
      </c>
      <c r="B107" s="12" t="s">
        <v>138</v>
      </c>
      <c r="C107" s="13">
        <v>39</v>
      </c>
      <c r="D107" s="40">
        <v>0.2</v>
      </c>
      <c r="E107" s="63">
        <v>1</v>
      </c>
      <c r="F107" s="73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1">
        <v>100</v>
      </c>
      <c r="L107" s="18">
        <v>100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v>0</v>
      </c>
      <c r="E108" s="63">
        <v>0</v>
      </c>
      <c r="F108" s="73">
        <v>5</v>
      </c>
      <c r="G108" s="41" t="s">
        <v>229</v>
      </c>
      <c r="H108" s="18">
        <v>50</v>
      </c>
      <c r="I108" s="18">
        <v>50</v>
      </c>
      <c r="J108" s="42">
        <v>100</v>
      </c>
      <c r="K108" s="11">
        <v>25</v>
      </c>
      <c r="L108" s="18">
        <v>25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v>0.18181818181818182</v>
      </c>
      <c r="E109" s="63">
        <v>2</v>
      </c>
      <c r="F109" s="73">
        <v>11</v>
      </c>
      <c r="G109" s="41" t="s">
        <v>229</v>
      </c>
      <c r="H109" s="18">
        <v>100</v>
      </c>
      <c r="I109" s="18">
        <v>100</v>
      </c>
      <c r="J109" s="42">
        <v>50</v>
      </c>
      <c r="K109" s="11">
        <v>100</v>
      </c>
      <c r="L109" s="18">
        <v>100</v>
      </c>
      <c r="M109" s="18">
        <v>100</v>
      </c>
      <c r="N109" s="18"/>
      <c r="O109" s="18"/>
      <c r="P109" s="18"/>
      <c r="Q109" s="18"/>
      <c r="R109" s="18"/>
      <c r="S109" s="18"/>
      <c r="T109" s="18"/>
      <c r="U109" s="18"/>
      <c r="V109" s="18">
        <v>100</v>
      </c>
      <c r="W109" s="18">
        <v>100</v>
      </c>
      <c r="X109" s="18">
        <v>100</v>
      </c>
      <c r="Y109" s="18"/>
      <c r="Z109" s="18"/>
      <c r="AA109" s="18"/>
      <c r="AB109" s="18"/>
      <c r="AC109" s="18"/>
      <c r="AD109" s="18"/>
      <c r="AE109" s="18"/>
      <c r="AF109" s="19"/>
      <c r="AG109" s="43"/>
      <c r="AH109" s="16" t="s">
        <v>229</v>
      </c>
      <c r="AJ109" s="25">
        <v>0</v>
      </c>
      <c r="AK109" s="11"/>
      <c r="AL109" s="11" t="s">
        <v>229</v>
      </c>
      <c r="AM109" s="11" t="s">
        <v>228</v>
      </c>
      <c r="AN109" s="11"/>
      <c r="AO109" s="11"/>
      <c r="AP109" s="11"/>
      <c r="AQ109" s="11"/>
      <c r="AR109" s="11"/>
      <c r="AS109" s="25">
        <v>1</v>
      </c>
    </row>
    <row r="110" spans="1:45" ht="15.6">
      <c r="A110" s="11">
        <v>10412</v>
      </c>
      <c r="B110" s="12" t="s">
        <v>141</v>
      </c>
      <c r="C110" s="13">
        <v>13</v>
      </c>
      <c r="D110" s="40">
        <v>0.2</v>
      </c>
      <c r="E110" s="63">
        <v>1</v>
      </c>
      <c r="F110" s="73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1">
        <v>100</v>
      </c>
      <c r="L110" s="18">
        <v>100</v>
      </c>
      <c r="M110" s="18">
        <v>100</v>
      </c>
      <c r="N110" s="18">
        <v>100</v>
      </c>
      <c r="O110" s="18"/>
      <c r="P110" s="18"/>
      <c r="Q110" s="18">
        <v>100</v>
      </c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/>
      <c r="AP110" s="11"/>
      <c r="AQ110" s="11"/>
      <c r="AR110" s="11"/>
      <c r="AS110" s="25">
        <v>0</v>
      </c>
    </row>
    <row r="111" spans="1:45" ht="15.6">
      <c r="A111" s="11">
        <v>10506</v>
      </c>
      <c r="B111" s="12" t="s">
        <v>142</v>
      </c>
      <c r="C111" s="13">
        <v>28</v>
      </c>
      <c r="D111" s="40">
        <v>0</v>
      </c>
      <c r="E111" s="63">
        <v>0</v>
      </c>
      <c r="F111" s="73">
        <v>5</v>
      </c>
      <c r="G111" s="41" t="s">
        <v>229</v>
      </c>
      <c r="H111" s="18">
        <v>50</v>
      </c>
      <c r="I111" s="18">
        <v>50</v>
      </c>
      <c r="J111" s="42">
        <v>50</v>
      </c>
      <c r="K111" s="11">
        <v>100</v>
      </c>
      <c r="L111" s="18">
        <v>100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/>
      <c r="AP111" s="11"/>
      <c r="AQ111" s="11"/>
      <c r="AR111" s="11"/>
      <c r="AS111" s="25">
        <v>0</v>
      </c>
    </row>
    <row r="112" spans="1:45" ht="15.6">
      <c r="A112" s="11">
        <v>10510</v>
      </c>
      <c r="B112" s="12" t="s">
        <v>143</v>
      </c>
      <c r="C112" s="13">
        <v>33</v>
      </c>
      <c r="D112" s="40">
        <v>0.6</v>
      </c>
      <c r="E112" s="63">
        <v>9</v>
      </c>
      <c r="F112" s="73">
        <v>15</v>
      </c>
      <c r="G112" s="41">
        <v>50</v>
      </c>
      <c r="H112" s="18">
        <v>100</v>
      </c>
      <c r="I112" s="18">
        <v>100</v>
      </c>
      <c r="J112" s="42">
        <v>50</v>
      </c>
      <c r="K112" s="11">
        <v>100</v>
      </c>
      <c r="L112" s="18">
        <v>100</v>
      </c>
      <c r="M112" s="18">
        <v>50</v>
      </c>
      <c r="N112" s="18"/>
      <c r="O112" s="18"/>
      <c r="P112" s="18"/>
      <c r="Q112" s="18">
        <v>100</v>
      </c>
      <c r="R112" s="18"/>
      <c r="S112" s="18"/>
      <c r="T112" s="18"/>
      <c r="U112" s="18"/>
      <c r="V112" s="18"/>
      <c r="W112" s="18"/>
      <c r="X112" s="18">
        <v>100</v>
      </c>
      <c r="Y112" s="18"/>
      <c r="Z112" s="18"/>
      <c r="AA112" s="18"/>
      <c r="AB112" s="18"/>
      <c r="AC112" s="18"/>
      <c r="AD112" s="18"/>
      <c r="AE112" s="18"/>
      <c r="AF112" s="19"/>
      <c r="AG112" s="43"/>
      <c r="AH112" s="16" t="s">
        <v>229</v>
      </c>
      <c r="AJ112" s="25">
        <v>0</v>
      </c>
      <c r="AK112" s="11"/>
      <c r="AL112" s="11" t="s">
        <v>229</v>
      </c>
      <c r="AM112" s="11"/>
      <c r="AN112" s="11"/>
      <c r="AO112" s="11"/>
      <c r="AP112" s="11"/>
      <c r="AQ112" s="11"/>
      <c r="AR112" s="11"/>
      <c r="AS112" s="25">
        <v>0</v>
      </c>
    </row>
    <row r="113" spans="1:45" ht="15.6">
      <c r="A113" s="11">
        <v>10592</v>
      </c>
      <c r="B113" s="12" t="s">
        <v>144</v>
      </c>
      <c r="C113" s="13">
        <v>16</v>
      </c>
      <c r="D113" s="40">
        <v>0</v>
      </c>
      <c r="E113" s="63">
        <v>0</v>
      </c>
      <c r="F113" s="73">
        <v>5</v>
      </c>
      <c r="G113" s="41" t="s">
        <v>229</v>
      </c>
      <c r="H113" s="18">
        <v>50</v>
      </c>
      <c r="I113" s="18">
        <v>50</v>
      </c>
      <c r="J113" s="42"/>
      <c r="K113" s="11">
        <v>100</v>
      </c>
      <c r="L113" s="18">
        <v>100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v>0</v>
      </c>
      <c r="E114" s="63">
        <v>0</v>
      </c>
      <c r="F114" s="73">
        <v>5</v>
      </c>
      <c r="G114" s="41" t="s">
        <v>229</v>
      </c>
      <c r="H114" s="18"/>
      <c r="I114" s="18"/>
      <c r="J114" s="42"/>
      <c r="K114" s="11">
        <v>25</v>
      </c>
      <c r="L114" s="18">
        <v>100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/>
      <c r="AP114" s="11"/>
      <c r="AQ114" s="11"/>
      <c r="AR114" s="11"/>
      <c r="AS114" s="25">
        <v>0</v>
      </c>
    </row>
    <row r="115" spans="1:45" ht="15.6">
      <c r="A115" s="11">
        <v>10795</v>
      </c>
      <c r="B115" s="12" t="s">
        <v>146</v>
      </c>
      <c r="C115" s="13">
        <v>34</v>
      </c>
      <c r="D115" s="40">
        <v>0.73333333333333328</v>
      </c>
      <c r="E115" s="63">
        <v>11</v>
      </c>
      <c r="F115" s="73">
        <v>15</v>
      </c>
      <c r="G115" s="41">
        <v>50</v>
      </c>
      <c r="H115" s="18">
        <v>100</v>
      </c>
      <c r="I115" s="18">
        <v>100</v>
      </c>
      <c r="J115" s="42">
        <v>100</v>
      </c>
      <c r="K115" s="11">
        <v>100</v>
      </c>
      <c r="L115" s="18">
        <v>100</v>
      </c>
      <c r="M115" s="18">
        <v>100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43" t="s">
        <v>228</v>
      </c>
      <c r="AH115" s="16" t="s">
        <v>229</v>
      </c>
      <c r="AI115" s="25"/>
      <c r="AJ115" s="25">
        <v>0</v>
      </c>
      <c r="AK115" s="11"/>
      <c r="AL115" s="11" t="s">
        <v>229</v>
      </c>
      <c r="AM115" s="11"/>
      <c r="AN115" s="11"/>
      <c r="AO115" s="11"/>
      <c r="AP115" s="11"/>
      <c r="AQ115" s="11"/>
      <c r="AR115" s="11"/>
      <c r="AS115" s="25">
        <v>0</v>
      </c>
    </row>
    <row r="116" spans="1:45" ht="15.6">
      <c r="A116" s="11">
        <v>10815</v>
      </c>
      <c r="B116" s="12" t="s">
        <v>238</v>
      </c>
      <c r="C116" s="13">
        <v>5</v>
      </c>
      <c r="D116" s="40">
        <v>0</v>
      </c>
      <c r="E116" s="63">
        <v>0</v>
      </c>
      <c r="F116" s="73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1">
        <v>100</v>
      </c>
      <c r="L116" s="18">
        <v>100</v>
      </c>
      <c r="M116" s="18">
        <v>100</v>
      </c>
      <c r="N116" s="18"/>
      <c r="O116" s="18"/>
      <c r="P116" s="18"/>
      <c r="Q116" s="18">
        <v>100</v>
      </c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/>
      <c r="AP116" s="11"/>
      <c r="AQ116" s="11"/>
      <c r="AR116" s="11"/>
      <c r="AS116" s="25">
        <v>0</v>
      </c>
    </row>
    <row r="117" spans="1:45" ht="15.6">
      <c r="A117" s="11">
        <v>10894</v>
      </c>
      <c r="B117" s="12" t="s">
        <v>147</v>
      </c>
      <c r="C117" s="13">
        <v>4</v>
      </c>
      <c r="D117" s="40">
        <v>0</v>
      </c>
      <c r="E117" s="63">
        <v>0</v>
      </c>
      <c r="F117" s="73">
        <v>6</v>
      </c>
      <c r="G117" s="41" t="s">
        <v>229</v>
      </c>
      <c r="H117" s="18">
        <v>100</v>
      </c>
      <c r="I117" s="18">
        <v>100</v>
      </c>
      <c r="J117" s="42">
        <v>100</v>
      </c>
      <c r="K117" s="11">
        <v>100</v>
      </c>
      <c r="L117" s="18">
        <v>100</v>
      </c>
      <c r="M117" s="18">
        <v>100</v>
      </c>
      <c r="N117" s="18"/>
      <c r="O117" s="18"/>
      <c r="P117" s="18"/>
      <c r="Q117" s="18">
        <v>100</v>
      </c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v>0.33333333333333331</v>
      </c>
      <c r="E118" s="63">
        <v>3</v>
      </c>
      <c r="F118" s="73">
        <v>9</v>
      </c>
      <c r="G118" s="41">
        <v>25</v>
      </c>
      <c r="H118" s="18">
        <v>100</v>
      </c>
      <c r="I118" s="18">
        <v>100</v>
      </c>
      <c r="J118" s="42">
        <v>100</v>
      </c>
      <c r="K118" s="11">
        <v>25</v>
      </c>
      <c r="L118" s="18">
        <v>25</v>
      </c>
      <c r="M118" s="18">
        <v>100</v>
      </c>
      <c r="N118" s="18"/>
      <c r="O118" s="18"/>
      <c r="P118" s="18"/>
      <c r="Q118" s="18">
        <v>100</v>
      </c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9"/>
      <c r="AG118" s="43"/>
      <c r="AH118" s="16" t="s">
        <v>229</v>
      </c>
      <c r="AI118" s="25"/>
      <c r="AJ118" s="25">
        <v>0</v>
      </c>
      <c r="AK118" s="11"/>
      <c r="AL118" s="11" t="s">
        <v>229</v>
      </c>
      <c r="AM118" s="11"/>
      <c r="AN118" s="11"/>
      <c r="AO118" s="11"/>
      <c r="AP118" s="11"/>
      <c r="AQ118" s="11"/>
      <c r="AR118" s="11"/>
      <c r="AS118" s="25">
        <v>0</v>
      </c>
    </row>
    <row r="119" spans="1:45" ht="15.6">
      <c r="A119" s="11">
        <v>10909</v>
      </c>
      <c r="B119" s="12" t="s">
        <v>149</v>
      </c>
      <c r="C119" s="13">
        <v>2</v>
      </c>
      <c r="D119" s="40">
        <v>0.33333333333333331</v>
      </c>
      <c r="E119" s="63">
        <v>5</v>
      </c>
      <c r="F119" s="73">
        <v>15</v>
      </c>
      <c r="G119" s="41">
        <v>25</v>
      </c>
      <c r="H119" s="18">
        <v>100</v>
      </c>
      <c r="I119" s="18">
        <v>50</v>
      </c>
      <c r="J119" s="42">
        <v>50</v>
      </c>
      <c r="K119" s="11">
        <v>100</v>
      </c>
      <c r="L119" s="18">
        <v>100</v>
      </c>
      <c r="M119" s="18"/>
      <c r="N119" s="18"/>
      <c r="O119" s="18"/>
      <c r="P119" s="18"/>
      <c r="Q119" s="18">
        <v>100</v>
      </c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/>
      <c r="AP119" s="11"/>
      <c r="AQ119" s="11"/>
      <c r="AR119" s="11"/>
      <c r="AS119" s="25">
        <v>0</v>
      </c>
    </row>
    <row r="120" spans="1:45" ht="15.6">
      <c r="A120" s="11">
        <v>10913</v>
      </c>
      <c r="B120" s="12" t="s">
        <v>150</v>
      </c>
      <c r="C120" s="13">
        <v>33</v>
      </c>
      <c r="D120" s="40">
        <v>0.6</v>
      </c>
      <c r="E120" s="63">
        <v>9</v>
      </c>
      <c r="F120" s="73">
        <v>15</v>
      </c>
      <c r="G120" s="41">
        <v>50</v>
      </c>
      <c r="H120" s="18">
        <v>50</v>
      </c>
      <c r="I120" s="18">
        <v>50</v>
      </c>
      <c r="J120" s="42">
        <v>100</v>
      </c>
      <c r="K120" s="11">
        <v>100</v>
      </c>
      <c r="L120" s="18">
        <v>100</v>
      </c>
      <c r="M120" s="44"/>
      <c r="N120" s="18"/>
      <c r="O120" s="18"/>
      <c r="P120" s="18"/>
      <c r="Q120" s="18">
        <v>100</v>
      </c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43" t="s">
        <v>228</v>
      </c>
      <c r="AH120" s="16" t="s">
        <v>229</v>
      </c>
      <c r="AI120" s="25"/>
      <c r="AJ120" s="25">
        <v>0</v>
      </c>
      <c r="AK120" s="11"/>
      <c r="AL120" s="11" t="s">
        <v>229</v>
      </c>
      <c r="AM120" s="11"/>
      <c r="AN120" s="11"/>
      <c r="AO120" s="11"/>
      <c r="AP120" s="11"/>
      <c r="AQ120" s="11"/>
      <c r="AR120" s="11"/>
      <c r="AS120" s="25">
        <v>0</v>
      </c>
    </row>
    <row r="121" spans="1:45" ht="15.6">
      <c r="A121" s="11">
        <v>10923</v>
      </c>
      <c r="B121" s="12" t="s">
        <v>151</v>
      </c>
      <c r="C121" s="11">
        <v>24</v>
      </c>
      <c r="D121" s="40">
        <v>0.1111111111111111</v>
      </c>
      <c r="E121" s="63">
        <v>1</v>
      </c>
      <c r="F121" s="73">
        <v>9</v>
      </c>
      <c r="G121" s="41" t="s">
        <v>229</v>
      </c>
      <c r="H121" s="18">
        <v>100</v>
      </c>
      <c r="I121" s="18">
        <v>100</v>
      </c>
      <c r="J121" s="42">
        <v>100</v>
      </c>
      <c r="K121" s="11">
        <v>100</v>
      </c>
      <c r="L121" s="18">
        <v>100</v>
      </c>
      <c r="M121" s="18">
        <v>100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0</v>
      </c>
      <c r="AK121" s="11"/>
      <c r="AL121" s="11" t="s">
        <v>228</v>
      </c>
      <c r="AM121" s="11"/>
      <c r="AN121" s="11"/>
      <c r="AO121" s="11"/>
      <c r="AP121" s="11"/>
      <c r="AQ121" s="11"/>
      <c r="AR121" s="11"/>
      <c r="AS121" s="25">
        <v>1</v>
      </c>
    </row>
    <row r="122" spans="1:45" ht="15.6">
      <c r="A122" s="11">
        <v>10965</v>
      </c>
      <c r="B122" s="12" t="s">
        <v>152</v>
      </c>
      <c r="C122" s="13">
        <v>34</v>
      </c>
      <c r="D122" s="40">
        <v>0</v>
      </c>
      <c r="E122" s="63">
        <v>0</v>
      </c>
      <c r="F122" s="73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1">
        <v>100</v>
      </c>
      <c r="L122" s="18">
        <v>100</v>
      </c>
      <c r="M122" s="18">
        <v>50</v>
      </c>
      <c r="N122" s="18">
        <v>100</v>
      </c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/>
      <c r="AP122" s="11"/>
      <c r="AQ122" s="11"/>
      <c r="AR122" s="11"/>
      <c r="AS122" s="25">
        <v>0</v>
      </c>
    </row>
    <row r="123" spans="1:45" ht="15.6">
      <c r="A123" s="11">
        <v>11001</v>
      </c>
      <c r="B123" s="12" t="s">
        <v>153</v>
      </c>
      <c r="C123" s="13">
        <v>9</v>
      </c>
      <c r="D123" s="40">
        <v>0.18181818181818182</v>
      </c>
      <c r="E123" s="63">
        <v>2</v>
      </c>
      <c r="F123" s="73">
        <v>11</v>
      </c>
      <c r="G123" s="41">
        <v>25</v>
      </c>
      <c r="H123" s="18">
        <v>100</v>
      </c>
      <c r="I123" s="18">
        <v>100</v>
      </c>
      <c r="J123" s="42">
        <v>100</v>
      </c>
      <c r="K123" s="11">
        <v>100</v>
      </c>
      <c r="L123" s="18">
        <v>100</v>
      </c>
      <c r="M123" s="18">
        <v>100</v>
      </c>
      <c r="N123" s="18"/>
      <c r="O123" s="18"/>
      <c r="P123" s="18"/>
      <c r="Q123" s="18">
        <v>100</v>
      </c>
      <c r="R123" s="18"/>
      <c r="S123" s="18"/>
      <c r="T123" s="18"/>
      <c r="U123" s="18"/>
      <c r="V123" s="18">
        <v>100</v>
      </c>
      <c r="W123" s="18">
        <v>100</v>
      </c>
      <c r="X123" s="18">
        <v>100</v>
      </c>
      <c r="Y123" s="18">
        <v>100</v>
      </c>
      <c r="Z123" s="18"/>
      <c r="AA123" s="18"/>
      <c r="AB123" s="18"/>
      <c r="AC123" s="18"/>
      <c r="AD123" s="18"/>
      <c r="AE123" s="18"/>
      <c r="AF123" s="19"/>
      <c r="AG123" s="43"/>
      <c r="AH123" s="16" t="s">
        <v>229</v>
      </c>
      <c r="AI123" s="25"/>
      <c r="AJ123" s="25">
        <v>20</v>
      </c>
      <c r="AK123" s="11" t="s">
        <v>228</v>
      </c>
      <c r="AL123" s="11" t="s">
        <v>228</v>
      </c>
      <c r="AM123" s="11" t="s">
        <v>228</v>
      </c>
      <c r="AN123" s="11" t="s">
        <v>228</v>
      </c>
      <c r="AO123" s="11"/>
      <c r="AP123" s="11" t="s">
        <v>228</v>
      </c>
      <c r="AQ123" s="11"/>
      <c r="AR123" s="11"/>
      <c r="AS123" s="25">
        <v>5</v>
      </c>
    </row>
    <row r="124" spans="1:45" ht="15.6">
      <c r="A124" s="11">
        <v>11054</v>
      </c>
      <c r="B124" s="12" t="s">
        <v>154</v>
      </c>
      <c r="C124" s="13">
        <v>17</v>
      </c>
      <c r="D124" s="40">
        <v>0</v>
      </c>
      <c r="E124" s="63">
        <v>0</v>
      </c>
      <c r="F124" s="73">
        <v>5</v>
      </c>
      <c r="G124" s="41" t="s">
        <v>229</v>
      </c>
      <c r="H124" s="18"/>
      <c r="I124" s="18"/>
      <c r="J124" s="42"/>
      <c r="K124" s="11">
        <v>25</v>
      </c>
      <c r="L124" s="18">
        <v>100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v>0</v>
      </c>
      <c r="E125" s="63">
        <v>0</v>
      </c>
      <c r="F125" s="73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1">
        <v>100</v>
      </c>
      <c r="L125" s="18">
        <v>100</v>
      </c>
      <c r="M125" s="18">
        <v>50</v>
      </c>
      <c r="N125" s="18"/>
      <c r="O125" s="18"/>
      <c r="P125" s="18"/>
      <c r="Q125" s="18">
        <v>100</v>
      </c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/>
      <c r="AP125" s="11"/>
      <c r="AQ125" s="11"/>
      <c r="AR125" s="11"/>
      <c r="AS125" s="25">
        <v>0</v>
      </c>
    </row>
    <row r="126" spans="1:45" ht="15.6">
      <c r="A126" s="11">
        <v>11312</v>
      </c>
      <c r="B126" s="12" t="s">
        <v>156</v>
      </c>
      <c r="C126" s="13">
        <v>10</v>
      </c>
      <c r="D126" s="40">
        <v>0.90909090909090906</v>
      </c>
      <c r="E126" s="63">
        <v>10</v>
      </c>
      <c r="F126" s="73">
        <v>11</v>
      </c>
      <c r="G126" s="41">
        <v>100</v>
      </c>
      <c r="H126" s="18">
        <v>100</v>
      </c>
      <c r="I126" s="18">
        <v>100</v>
      </c>
      <c r="J126" s="42">
        <v>100</v>
      </c>
      <c r="K126" s="11">
        <v>100</v>
      </c>
      <c r="L126" s="18">
        <v>100</v>
      </c>
      <c r="M126" s="18">
        <v>100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/>
      <c r="AP126" s="11"/>
      <c r="AQ126" s="11"/>
      <c r="AR126" s="11"/>
      <c r="AS126" s="25">
        <v>0</v>
      </c>
    </row>
    <row r="127" spans="1:45" ht="15.6">
      <c r="A127" s="11">
        <v>11363</v>
      </c>
      <c r="B127" s="12" t="s">
        <v>157</v>
      </c>
      <c r="C127" s="13">
        <v>22</v>
      </c>
      <c r="D127" s="40">
        <v>0.16666666666666666</v>
      </c>
      <c r="E127" s="63">
        <v>1</v>
      </c>
      <c r="F127" s="73">
        <v>6</v>
      </c>
      <c r="G127" s="41" t="s">
        <v>229</v>
      </c>
      <c r="H127" s="18">
        <v>50</v>
      </c>
      <c r="I127" s="18">
        <v>50</v>
      </c>
      <c r="J127" s="42">
        <v>50</v>
      </c>
      <c r="K127" s="11">
        <v>25</v>
      </c>
      <c r="L127" s="18">
        <v>100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/>
      <c r="AP127" s="11"/>
      <c r="AQ127" s="11"/>
      <c r="AR127" s="11"/>
      <c r="AS127" s="25">
        <v>0</v>
      </c>
    </row>
    <row r="128" spans="1:45" ht="15.6">
      <c r="A128" s="11">
        <v>11364</v>
      </c>
      <c r="B128" s="12" t="s">
        <v>158</v>
      </c>
      <c r="C128" s="13">
        <v>35</v>
      </c>
      <c r="D128" s="40">
        <v>0</v>
      </c>
      <c r="E128" s="63">
        <v>0</v>
      </c>
      <c r="F128" s="73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1">
        <v>100</v>
      </c>
      <c r="L128" s="18">
        <v>100</v>
      </c>
      <c r="M128" s="18">
        <v>100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1">
        <v>3</v>
      </c>
      <c r="D129" s="40">
        <v>0</v>
      </c>
      <c r="E129" s="63">
        <v>0</v>
      </c>
      <c r="F129" s="73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1">
        <v>100</v>
      </c>
      <c r="L129" s="18">
        <v>100</v>
      </c>
      <c r="M129" s="18">
        <v>100</v>
      </c>
      <c r="N129" s="18">
        <v>100</v>
      </c>
      <c r="O129" s="18"/>
      <c r="P129" s="18"/>
      <c r="Q129" s="18">
        <v>100</v>
      </c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3">
        <v>36</v>
      </c>
      <c r="D130" s="40">
        <v>0</v>
      </c>
      <c r="E130" s="63">
        <v>0</v>
      </c>
      <c r="F130" s="73">
        <v>5</v>
      </c>
      <c r="G130" s="41" t="s">
        <v>229</v>
      </c>
      <c r="H130" s="18"/>
      <c r="I130" s="18"/>
      <c r="J130" s="42"/>
      <c r="K130" s="11">
        <v>25</v>
      </c>
      <c r="L130" s="18">
        <v>100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/>
      <c r="AP130" s="11"/>
      <c r="AQ130" s="11"/>
      <c r="AR130" s="11"/>
      <c r="AS130" s="25">
        <v>0</v>
      </c>
    </row>
    <row r="131" spans="1:45" ht="15.6">
      <c r="A131" s="11">
        <v>11674</v>
      </c>
      <c r="B131" s="12" t="s">
        <v>161</v>
      </c>
      <c r="C131" s="13">
        <v>7</v>
      </c>
      <c r="D131" s="40">
        <v>0</v>
      </c>
      <c r="E131" s="63">
        <v>0</v>
      </c>
      <c r="F131" s="73">
        <v>5</v>
      </c>
      <c r="G131" s="41" t="s">
        <v>229</v>
      </c>
      <c r="H131" s="18"/>
      <c r="I131" s="18"/>
      <c r="J131" s="42"/>
      <c r="K131" s="11">
        <v>25</v>
      </c>
      <c r="L131" s="18">
        <v>100</v>
      </c>
      <c r="M131" s="18"/>
      <c r="N131" s="18"/>
      <c r="O131" s="18"/>
      <c r="P131" s="18"/>
      <c r="Q131" s="18">
        <v>100</v>
      </c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1">
        <v>2</v>
      </c>
      <c r="D132" s="40">
        <v>0</v>
      </c>
      <c r="E132" s="63">
        <v>0</v>
      </c>
      <c r="F132" s="73">
        <v>15</v>
      </c>
      <c r="G132" s="41" t="s">
        <v>229</v>
      </c>
      <c r="H132" s="18">
        <v>50</v>
      </c>
      <c r="I132" s="18"/>
      <c r="J132" s="42">
        <v>50</v>
      </c>
      <c r="K132" s="11">
        <v>100</v>
      </c>
      <c r="L132" s="18">
        <v>100</v>
      </c>
      <c r="M132" s="18">
        <v>100</v>
      </c>
      <c r="N132" s="18"/>
      <c r="O132" s="18"/>
      <c r="P132" s="18"/>
      <c r="Q132" s="18"/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0</v>
      </c>
      <c r="AK132" s="11"/>
      <c r="AL132" s="11" t="s">
        <v>229</v>
      </c>
      <c r="AM132" s="11"/>
      <c r="AN132" s="11"/>
      <c r="AO132" s="11"/>
      <c r="AP132" s="11"/>
      <c r="AQ132" s="11"/>
      <c r="AR132" s="11" t="s">
        <v>228</v>
      </c>
      <c r="AS132" s="25">
        <v>1</v>
      </c>
    </row>
    <row r="133" spans="1:45" ht="15.6">
      <c r="A133" s="11">
        <v>11737</v>
      </c>
      <c r="B133" s="12" t="s">
        <v>163</v>
      </c>
      <c r="C133" s="13">
        <v>38</v>
      </c>
      <c r="D133" s="40">
        <v>0.2</v>
      </c>
      <c r="E133" s="63">
        <v>1</v>
      </c>
      <c r="F133" s="73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1">
        <v>25</v>
      </c>
      <c r="L133" s="18">
        <v>100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/>
      <c r="AP133" s="11"/>
      <c r="AQ133" s="11"/>
      <c r="AR133" s="11"/>
      <c r="AS133" s="25">
        <v>0</v>
      </c>
    </row>
    <row r="134" spans="1:45" ht="15.6">
      <c r="A134" s="11">
        <v>11800</v>
      </c>
      <c r="B134" s="12" t="s">
        <v>164</v>
      </c>
      <c r="C134" s="13">
        <v>32</v>
      </c>
      <c r="D134" s="40">
        <v>0</v>
      </c>
      <c r="E134" s="63">
        <v>0</v>
      </c>
      <c r="F134" s="73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1">
        <v>100</v>
      </c>
      <c r="L134" s="18">
        <v>100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/>
      <c r="AP134" s="11"/>
      <c r="AQ134" s="11"/>
      <c r="AR134" s="11"/>
      <c r="AS134" s="25">
        <v>0</v>
      </c>
    </row>
    <row r="135" spans="1:45" ht="15.6">
      <c r="A135" s="11">
        <v>11810</v>
      </c>
      <c r="B135" s="12" t="s">
        <v>165</v>
      </c>
      <c r="C135" s="13">
        <v>41</v>
      </c>
      <c r="D135" s="40">
        <v>0</v>
      </c>
      <c r="E135" s="63">
        <v>0</v>
      </c>
      <c r="F135" s="73">
        <v>5</v>
      </c>
      <c r="G135" s="41" t="s">
        <v>229</v>
      </c>
      <c r="H135" s="18"/>
      <c r="I135" s="18"/>
      <c r="J135" s="42">
        <v>100</v>
      </c>
      <c r="K135" s="11"/>
      <c r="L135" s="18">
        <v>25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1">
        <v>12</v>
      </c>
      <c r="D136" s="40">
        <v>0</v>
      </c>
      <c r="E136" s="63">
        <v>0</v>
      </c>
      <c r="F136" s="73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1">
        <v>100</v>
      </c>
      <c r="L136" s="18">
        <v>100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/>
      <c r="AP136" s="11"/>
      <c r="AQ136" s="11"/>
      <c r="AR136" s="11"/>
      <c r="AS136" s="25">
        <v>0</v>
      </c>
    </row>
    <row r="137" spans="1:45" ht="15.6">
      <c r="A137" s="11">
        <v>11823</v>
      </c>
      <c r="B137" s="12" t="s">
        <v>167</v>
      </c>
      <c r="C137" s="11">
        <v>39</v>
      </c>
      <c r="D137" s="40">
        <v>0.7</v>
      </c>
      <c r="E137" s="63">
        <v>7</v>
      </c>
      <c r="F137" s="73">
        <v>10</v>
      </c>
      <c r="G137" s="41">
        <v>50</v>
      </c>
      <c r="H137" s="18">
        <v>50</v>
      </c>
      <c r="I137" s="18">
        <v>50</v>
      </c>
      <c r="J137" s="42">
        <v>100</v>
      </c>
      <c r="K137" s="11">
        <v>100</v>
      </c>
      <c r="L137" s="18">
        <v>100</v>
      </c>
      <c r="M137" s="18"/>
      <c r="N137" s="18"/>
      <c r="O137" s="18"/>
      <c r="P137" s="18"/>
      <c r="Q137" s="18">
        <v>100</v>
      </c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/>
      <c r="AP137" s="11"/>
      <c r="AQ137" s="11"/>
      <c r="AR137" s="11"/>
      <c r="AS137" s="25">
        <v>0</v>
      </c>
    </row>
    <row r="138" spans="1:45" ht="15.6">
      <c r="A138" s="11">
        <v>11824</v>
      </c>
      <c r="B138" s="12" t="s">
        <v>168</v>
      </c>
      <c r="C138" s="13">
        <v>39</v>
      </c>
      <c r="D138" s="40">
        <v>0</v>
      </c>
      <c r="E138" s="63">
        <v>0</v>
      </c>
      <c r="F138" s="73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1">
        <v>100</v>
      </c>
      <c r="L138" s="18">
        <v>100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/>
      <c r="AP138" s="11"/>
      <c r="AQ138" s="11"/>
      <c r="AR138" s="11"/>
      <c r="AS138" s="25">
        <v>0</v>
      </c>
    </row>
    <row r="139" spans="1:45" ht="15.6">
      <c r="A139" s="11">
        <v>11879</v>
      </c>
      <c r="B139" s="12" t="s">
        <v>169</v>
      </c>
      <c r="C139" s="13">
        <v>35</v>
      </c>
      <c r="D139" s="40">
        <v>0.26666666666666666</v>
      </c>
      <c r="E139" s="63">
        <v>4</v>
      </c>
      <c r="F139" s="73">
        <v>15</v>
      </c>
      <c r="G139" s="41">
        <v>25</v>
      </c>
      <c r="H139" s="18">
        <v>100</v>
      </c>
      <c r="I139" s="18">
        <v>100</v>
      </c>
      <c r="J139" s="42">
        <v>100</v>
      </c>
      <c r="K139" s="11">
        <v>100</v>
      </c>
      <c r="L139" s="18">
        <v>100</v>
      </c>
      <c r="M139" s="18">
        <v>100</v>
      </c>
      <c r="N139" s="18"/>
      <c r="O139" s="18"/>
      <c r="P139" s="18"/>
      <c r="Q139" s="18">
        <v>100</v>
      </c>
      <c r="R139" s="18"/>
      <c r="S139" s="18"/>
      <c r="T139" s="18"/>
      <c r="U139" s="18"/>
      <c r="V139" s="18">
        <v>100</v>
      </c>
      <c r="W139" s="18">
        <v>100</v>
      </c>
      <c r="X139" s="18">
        <v>100</v>
      </c>
      <c r="Y139" s="18">
        <v>100</v>
      </c>
      <c r="Z139" s="18"/>
      <c r="AA139" s="18"/>
      <c r="AB139" s="18"/>
      <c r="AC139" s="18"/>
      <c r="AD139" s="18"/>
      <c r="AE139" s="18"/>
      <c r="AF139" s="19"/>
      <c r="AG139" s="43"/>
      <c r="AH139" s="16" t="s">
        <v>229</v>
      </c>
      <c r="AJ139" s="25">
        <v>10</v>
      </c>
      <c r="AK139" s="11" t="s">
        <v>228</v>
      </c>
      <c r="AL139" s="11" t="s">
        <v>229</v>
      </c>
      <c r="AM139" s="11"/>
      <c r="AN139" s="11" t="s">
        <v>228</v>
      </c>
      <c r="AO139" s="11"/>
      <c r="AP139" s="11"/>
      <c r="AQ139" s="11"/>
      <c r="AR139" s="11"/>
      <c r="AS139" s="25">
        <v>2</v>
      </c>
    </row>
    <row r="140" spans="1:45" ht="15.6">
      <c r="A140" s="11">
        <v>12086</v>
      </c>
      <c r="B140" s="12" t="s">
        <v>170</v>
      </c>
      <c r="C140" s="13">
        <v>19</v>
      </c>
      <c r="D140" s="40">
        <v>0.26666666666666666</v>
      </c>
      <c r="E140" s="63">
        <v>4</v>
      </c>
      <c r="F140" s="73">
        <v>15</v>
      </c>
      <c r="G140" s="41">
        <v>25</v>
      </c>
      <c r="H140" s="18">
        <v>100</v>
      </c>
      <c r="I140" s="18">
        <v>100</v>
      </c>
      <c r="J140" s="42">
        <v>50</v>
      </c>
      <c r="K140" s="11">
        <v>100</v>
      </c>
      <c r="L140" s="18">
        <v>100</v>
      </c>
      <c r="M140" s="18">
        <v>100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43"/>
      <c r="AH140" s="16" t="s">
        <v>229</v>
      </c>
      <c r="AJ140" s="25">
        <v>0</v>
      </c>
      <c r="AK140" s="11"/>
      <c r="AL140" s="11" t="s">
        <v>229</v>
      </c>
      <c r="AM140" s="11"/>
      <c r="AN140" s="11"/>
      <c r="AO140" s="11"/>
      <c r="AP140" s="11"/>
      <c r="AQ140" s="11"/>
      <c r="AR140" s="11"/>
      <c r="AS140" s="25">
        <v>0</v>
      </c>
    </row>
    <row r="141" spans="1:45" ht="15.6">
      <c r="A141" s="11">
        <v>12132</v>
      </c>
      <c r="B141" s="12" t="s">
        <v>171</v>
      </c>
      <c r="C141" s="11">
        <v>14</v>
      </c>
      <c r="D141" s="40">
        <v>0</v>
      </c>
      <c r="E141" s="63">
        <v>0</v>
      </c>
      <c r="F141" s="73">
        <v>5</v>
      </c>
      <c r="G141" s="41" t="s">
        <v>229</v>
      </c>
      <c r="H141" s="18">
        <v>100</v>
      </c>
      <c r="I141" s="18"/>
      <c r="J141" s="42">
        <v>50</v>
      </c>
      <c r="K141" s="11">
        <v>25</v>
      </c>
      <c r="L141" s="18">
        <v>25</v>
      </c>
      <c r="M141" s="18"/>
      <c r="N141" s="18"/>
      <c r="O141" s="18"/>
      <c r="P141" s="18"/>
      <c r="Q141" s="18">
        <v>100</v>
      </c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/>
      <c r="AP141" s="11"/>
      <c r="AQ141" s="11"/>
      <c r="AR141" s="11"/>
      <c r="AS141" s="25">
        <v>0</v>
      </c>
    </row>
    <row r="142" spans="1:45" ht="15.6">
      <c r="A142" s="11">
        <v>12200</v>
      </c>
      <c r="B142" s="12" t="s">
        <v>172</v>
      </c>
      <c r="C142" s="13">
        <v>31</v>
      </c>
      <c r="D142" s="40">
        <v>0</v>
      </c>
      <c r="E142" s="63">
        <v>0</v>
      </c>
      <c r="F142" s="73">
        <v>5</v>
      </c>
      <c r="G142" s="41" t="s">
        <v>229</v>
      </c>
      <c r="H142" s="18"/>
      <c r="I142" s="18"/>
      <c r="J142" s="42"/>
      <c r="K142" s="11"/>
      <c r="L142" s="18">
        <v>100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v>0</v>
      </c>
      <c r="E143" s="63">
        <v>0</v>
      </c>
      <c r="F143" s="73">
        <v>5</v>
      </c>
      <c r="G143" s="41" t="s">
        <v>229</v>
      </c>
      <c r="H143" s="18">
        <v>50</v>
      </c>
      <c r="I143" s="18">
        <v>50</v>
      </c>
      <c r="J143" s="42">
        <v>50</v>
      </c>
      <c r="K143" s="11">
        <v>100</v>
      </c>
      <c r="L143" s="18">
        <v>100</v>
      </c>
      <c r="M143" s="18"/>
      <c r="N143" s="18">
        <v>100</v>
      </c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v>0</v>
      </c>
      <c r="E144" s="63">
        <v>0</v>
      </c>
      <c r="F144" s="73">
        <v>5</v>
      </c>
      <c r="G144" s="41" t="s">
        <v>229</v>
      </c>
      <c r="H144" s="18">
        <v>100</v>
      </c>
      <c r="I144" s="18">
        <v>100</v>
      </c>
      <c r="J144" s="42">
        <v>50</v>
      </c>
      <c r="K144" s="11">
        <v>25</v>
      </c>
      <c r="L144" s="18">
        <v>100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/>
      <c r="AP144" s="11"/>
      <c r="AQ144" s="11"/>
      <c r="AR144" s="11"/>
      <c r="AS144" s="25">
        <v>0</v>
      </c>
    </row>
    <row r="145" spans="1:45" ht="15.6">
      <c r="A145" s="11">
        <v>12557</v>
      </c>
      <c r="B145" s="12" t="s">
        <v>175</v>
      </c>
      <c r="C145" s="13">
        <v>40</v>
      </c>
      <c r="D145" s="40">
        <v>0.2</v>
      </c>
      <c r="E145" s="63">
        <v>1</v>
      </c>
      <c r="F145" s="73">
        <v>5</v>
      </c>
      <c r="G145" s="41" t="s">
        <v>229</v>
      </c>
      <c r="H145" s="18">
        <v>50</v>
      </c>
      <c r="I145" s="18"/>
      <c r="J145" s="42"/>
      <c r="K145" s="11">
        <v>100</v>
      </c>
      <c r="L145" s="18">
        <v>100</v>
      </c>
      <c r="M145" s="18"/>
      <c r="N145" s="18"/>
      <c r="O145" s="18"/>
      <c r="P145" s="18"/>
      <c r="Q145" s="18">
        <v>100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v>0</v>
      </c>
      <c r="E146" s="63">
        <v>0</v>
      </c>
      <c r="F146" s="73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1">
        <v>100</v>
      </c>
      <c r="L146" s="18">
        <v>100</v>
      </c>
      <c r="M146" s="18">
        <v>100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0</v>
      </c>
      <c r="AK146" s="11"/>
      <c r="AL146" s="11" t="s">
        <v>228</v>
      </c>
      <c r="AM146" s="11"/>
      <c r="AN146" s="11"/>
      <c r="AO146" s="11"/>
      <c r="AP146" s="11"/>
      <c r="AQ146" s="11"/>
      <c r="AR146" s="11"/>
      <c r="AS146" s="25">
        <v>1</v>
      </c>
    </row>
    <row r="147" spans="1:45" ht="15.6">
      <c r="A147" s="11">
        <v>13015</v>
      </c>
      <c r="B147" s="12" t="s">
        <v>177</v>
      </c>
      <c r="C147" s="13">
        <v>9</v>
      </c>
      <c r="D147" s="40">
        <v>1.2</v>
      </c>
      <c r="E147" s="63">
        <v>6</v>
      </c>
      <c r="F147" s="73">
        <v>5</v>
      </c>
      <c r="G147" s="41">
        <v>100</v>
      </c>
      <c r="H147" s="18">
        <v>50</v>
      </c>
      <c r="I147" s="18"/>
      <c r="J147" s="42"/>
      <c r="K147" s="11">
        <v>100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 t="s">
        <v>228</v>
      </c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v>0</v>
      </c>
      <c r="E148" s="63">
        <v>0</v>
      </c>
      <c r="F148" s="73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1">
        <v>100</v>
      </c>
      <c r="L148" s="18">
        <v>100</v>
      </c>
      <c r="M148" s="18">
        <v>100</v>
      </c>
      <c r="N148" s="18">
        <v>100</v>
      </c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v>0</v>
      </c>
      <c r="E149" s="63">
        <v>0</v>
      </c>
      <c r="F149" s="73">
        <v>5</v>
      </c>
      <c r="G149" s="41" t="s">
        <v>229</v>
      </c>
      <c r="H149" s="18">
        <v>50</v>
      </c>
      <c r="I149" s="18">
        <v>50</v>
      </c>
      <c r="J149" s="42"/>
      <c r="K149" s="11">
        <v>25</v>
      </c>
      <c r="L149" s="18">
        <v>25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v>0.25</v>
      </c>
      <c r="E150" s="63">
        <v>2</v>
      </c>
      <c r="F150" s="73">
        <v>8</v>
      </c>
      <c r="G150" s="41">
        <v>25</v>
      </c>
      <c r="H150" s="18">
        <v>100</v>
      </c>
      <c r="I150" s="18">
        <v>100</v>
      </c>
      <c r="J150" s="42">
        <v>100</v>
      </c>
      <c r="K150" s="11">
        <v>25</v>
      </c>
      <c r="L150" s="18">
        <v>100</v>
      </c>
      <c r="M150" s="18">
        <v>100</v>
      </c>
      <c r="N150" s="18"/>
      <c r="O150" s="18"/>
      <c r="P150" s="18"/>
      <c r="Q150" s="18"/>
      <c r="R150" s="18"/>
      <c r="S150" s="18"/>
      <c r="T150" s="18"/>
      <c r="U150" s="18"/>
      <c r="V150" s="18">
        <v>100</v>
      </c>
      <c r="W150" s="18">
        <v>100</v>
      </c>
      <c r="X150" s="18"/>
      <c r="Y150" s="18">
        <v>100</v>
      </c>
      <c r="Z150" s="18"/>
      <c r="AA150" s="18"/>
      <c r="AB150" s="18"/>
      <c r="AC150" s="18"/>
      <c r="AD150" s="18"/>
      <c r="AE150" s="18"/>
      <c r="AF150" s="19"/>
      <c r="AG150" s="43" t="s">
        <v>228</v>
      </c>
      <c r="AH150" s="16" t="s">
        <v>229</v>
      </c>
      <c r="AI150" s="25"/>
      <c r="AJ150" s="25">
        <v>0</v>
      </c>
      <c r="AK150" s="11" t="s">
        <v>228</v>
      </c>
      <c r="AL150" s="11" t="s">
        <v>229</v>
      </c>
      <c r="AM150" s="11"/>
      <c r="AN150" s="11"/>
      <c r="AO150" s="11"/>
      <c r="AP150" s="11"/>
      <c r="AQ150" s="11"/>
      <c r="AR150" s="11"/>
      <c r="AS150" s="25">
        <v>1</v>
      </c>
    </row>
    <row r="151" spans="1:45" ht="15.6">
      <c r="A151" s="11">
        <v>13584</v>
      </c>
      <c r="B151" s="12" t="s">
        <v>181</v>
      </c>
      <c r="C151" s="13">
        <v>21</v>
      </c>
      <c r="D151" s="40">
        <v>0</v>
      </c>
      <c r="E151" s="63">
        <v>0</v>
      </c>
      <c r="F151" s="73">
        <v>11</v>
      </c>
      <c r="G151" s="41" t="s">
        <v>229</v>
      </c>
      <c r="H151" s="18">
        <v>100</v>
      </c>
      <c r="I151" s="18">
        <v>100</v>
      </c>
      <c r="J151" s="42">
        <v>50</v>
      </c>
      <c r="K151" s="11">
        <v>100</v>
      </c>
      <c r="L151" s="18">
        <v>100</v>
      </c>
      <c r="M151" s="18">
        <v>100</v>
      </c>
      <c r="N151" s="18"/>
      <c r="O151" s="18"/>
      <c r="P151" s="18"/>
      <c r="Q151" s="18">
        <v>100</v>
      </c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 t="s">
        <v>228</v>
      </c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/>
      <c r="AP151" s="11"/>
      <c r="AQ151" s="11"/>
      <c r="AR151" s="11"/>
      <c r="AS151" s="25">
        <v>0</v>
      </c>
    </row>
    <row r="152" spans="1:45" ht="15.6">
      <c r="A152" s="11">
        <v>13956</v>
      </c>
      <c r="B152" s="12" t="s">
        <v>239</v>
      </c>
      <c r="C152" s="13">
        <v>1</v>
      </c>
      <c r="D152" s="40">
        <v>0.5714285714285714</v>
      </c>
      <c r="E152" s="63">
        <v>4</v>
      </c>
      <c r="F152" s="73">
        <v>7</v>
      </c>
      <c r="G152" s="41">
        <v>50</v>
      </c>
      <c r="H152" s="18">
        <v>100</v>
      </c>
      <c r="I152" s="18">
        <v>100</v>
      </c>
      <c r="J152" s="42"/>
      <c r="K152" s="68">
        <v>25</v>
      </c>
      <c r="L152" s="18">
        <v>100</v>
      </c>
      <c r="M152" s="18">
        <v>100</v>
      </c>
      <c r="N152" s="18">
        <v>100</v>
      </c>
      <c r="O152" s="18"/>
      <c r="P152" s="18"/>
      <c r="Q152" s="18">
        <v>100</v>
      </c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9"/>
      <c r="AG152" s="43" t="s">
        <v>228</v>
      </c>
      <c r="AH152" s="16" t="s">
        <v>229</v>
      </c>
      <c r="AI152" s="25"/>
      <c r="AJ152" s="25">
        <v>0</v>
      </c>
      <c r="AK152" s="11"/>
      <c r="AL152" s="11" t="s">
        <v>229</v>
      </c>
      <c r="AM152" s="11"/>
      <c r="AN152" s="11"/>
      <c r="AO152" s="11"/>
      <c r="AP152" s="11"/>
      <c r="AQ152" s="11"/>
      <c r="AR152" s="11"/>
      <c r="AS152" s="25">
        <v>0</v>
      </c>
    </row>
    <row r="153" spans="1:45" ht="15.6">
      <c r="A153" s="11">
        <v>14070</v>
      </c>
      <c r="B153" s="12" t="s">
        <v>182</v>
      </c>
      <c r="C153" s="13">
        <v>11</v>
      </c>
      <c r="D153" s="40">
        <v>0.2</v>
      </c>
      <c r="E153" s="63">
        <v>1</v>
      </c>
      <c r="F153" s="73">
        <v>5</v>
      </c>
      <c r="G153" s="41" t="s">
        <v>229</v>
      </c>
      <c r="H153" s="18">
        <v>100</v>
      </c>
      <c r="I153" s="18">
        <v>50</v>
      </c>
      <c r="J153" s="42">
        <v>50</v>
      </c>
      <c r="K153" s="11">
        <v>25</v>
      </c>
      <c r="L153" s="18">
        <v>100</v>
      </c>
      <c r="M153" s="18"/>
      <c r="N153" s="18"/>
      <c r="O153" s="18"/>
      <c r="P153" s="18"/>
      <c r="Q153" s="18">
        <v>100</v>
      </c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/>
      <c r="AP153" s="11"/>
      <c r="AQ153" s="11"/>
      <c r="AR153" s="11"/>
      <c r="AS153" s="25">
        <v>0</v>
      </c>
    </row>
    <row r="154" spans="1:45" ht="15.6">
      <c r="A154" s="11">
        <v>14077</v>
      </c>
      <c r="B154" s="12" t="s">
        <v>183</v>
      </c>
      <c r="C154" s="13">
        <v>6</v>
      </c>
      <c r="D154" s="40">
        <v>0.16666666666666666</v>
      </c>
      <c r="E154" s="63">
        <v>2</v>
      </c>
      <c r="F154" s="73">
        <v>12</v>
      </c>
      <c r="G154" s="41" t="s">
        <v>229</v>
      </c>
      <c r="H154" s="18">
        <v>100</v>
      </c>
      <c r="I154" s="18">
        <v>100</v>
      </c>
      <c r="J154" s="42">
        <v>100</v>
      </c>
      <c r="K154" s="11">
        <v>100</v>
      </c>
      <c r="L154" s="18">
        <v>100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9"/>
      <c r="AG154" s="43"/>
      <c r="AH154" s="16" t="s">
        <v>229</v>
      </c>
      <c r="AI154" s="25"/>
      <c r="AJ154" s="25">
        <v>0</v>
      </c>
      <c r="AK154" s="11"/>
      <c r="AL154" s="11" t="s">
        <v>229</v>
      </c>
      <c r="AM154" s="11"/>
      <c r="AN154" s="11"/>
      <c r="AO154" s="11"/>
      <c r="AP154" s="11"/>
      <c r="AQ154" s="11"/>
      <c r="AR154" s="11"/>
      <c r="AS154" s="25">
        <v>0</v>
      </c>
    </row>
    <row r="155" spans="1:45" ht="15.6">
      <c r="A155" s="11">
        <v>14320</v>
      </c>
      <c r="B155" s="12" t="s">
        <v>184</v>
      </c>
      <c r="C155" s="13">
        <v>38</v>
      </c>
      <c r="D155" s="40">
        <v>0</v>
      </c>
      <c r="E155" s="63">
        <v>0</v>
      </c>
      <c r="F155" s="73">
        <v>5</v>
      </c>
      <c r="G155" s="41" t="s">
        <v>229</v>
      </c>
      <c r="H155" s="18">
        <v>50</v>
      </c>
      <c r="I155" s="18">
        <v>50</v>
      </c>
      <c r="J155" s="42">
        <v>50</v>
      </c>
      <c r="K155" s="11">
        <v>25</v>
      </c>
      <c r="L155" s="18">
        <v>100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/>
      <c r="AP155" s="11"/>
      <c r="AQ155" s="11"/>
      <c r="AR155" s="11"/>
      <c r="AS155" s="25">
        <v>0</v>
      </c>
    </row>
    <row r="156" spans="1:45" ht="15.6">
      <c r="A156" s="11">
        <v>14423</v>
      </c>
      <c r="B156" s="12" t="s">
        <v>185</v>
      </c>
      <c r="C156" s="13">
        <v>36</v>
      </c>
      <c r="D156" s="40">
        <v>0</v>
      </c>
      <c r="E156" s="63">
        <v>0</v>
      </c>
      <c r="F156" s="73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1">
        <v>100</v>
      </c>
      <c r="L156" s="18">
        <v>100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65">
        <v>1</v>
      </c>
      <c r="D157" s="40">
        <v>0</v>
      </c>
      <c r="E157" s="63">
        <v>0</v>
      </c>
      <c r="F157" s="73">
        <v>5</v>
      </c>
      <c r="G157" s="41" t="s">
        <v>229</v>
      </c>
      <c r="H157" s="18"/>
      <c r="I157" s="18"/>
      <c r="J157" s="42"/>
      <c r="K157" s="6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65">
        <v>12</v>
      </c>
      <c r="D158" s="40">
        <v>0</v>
      </c>
      <c r="E158" s="63">
        <v>0</v>
      </c>
      <c r="F158" s="73">
        <v>5</v>
      </c>
      <c r="G158" s="41" t="s">
        <v>229</v>
      </c>
      <c r="H158" s="18">
        <v>50</v>
      </c>
      <c r="I158" s="18"/>
      <c r="J158" s="42">
        <v>100</v>
      </c>
      <c r="K158" s="11">
        <v>100</v>
      </c>
      <c r="L158" s="18">
        <v>100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/>
      <c r="AP158" s="11"/>
      <c r="AQ158" s="11"/>
      <c r="AR158" s="11"/>
      <c r="AS158" s="25">
        <v>0</v>
      </c>
    </row>
    <row r="159" spans="1:45" ht="15.6">
      <c r="A159" s="11">
        <v>14685</v>
      </c>
      <c r="B159" s="12" t="s">
        <v>188</v>
      </c>
      <c r="C159" s="13">
        <v>16</v>
      </c>
      <c r="D159" s="40">
        <v>0.5</v>
      </c>
      <c r="E159" s="63">
        <v>3</v>
      </c>
      <c r="F159" s="73">
        <v>6</v>
      </c>
      <c r="G159" s="41">
        <v>50</v>
      </c>
      <c r="H159" s="18">
        <v>50</v>
      </c>
      <c r="I159" s="18">
        <v>50</v>
      </c>
      <c r="J159" s="42"/>
      <c r="K159" s="11">
        <v>100</v>
      </c>
      <c r="L159" s="18">
        <v>100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/>
      <c r="AP159" s="11"/>
      <c r="AQ159" s="11"/>
      <c r="AR159" s="11"/>
      <c r="AS159" s="25">
        <v>0</v>
      </c>
    </row>
    <row r="160" spans="1:45" ht="15.6">
      <c r="A160" s="11">
        <v>14914</v>
      </c>
      <c r="B160" s="12" t="s">
        <v>189</v>
      </c>
      <c r="C160" s="13">
        <v>34</v>
      </c>
      <c r="D160" s="40">
        <v>0</v>
      </c>
      <c r="E160" s="63">
        <v>0</v>
      </c>
      <c r="F160" s="73">
        <v>8</v>
      </c>
      <c r="G160" s="41" t="s">
        <v>229</v>
      </c>
      <c r="H160" s="18">
        <v>50</v>
      </c>
      <c r="I160" s="18"/>
      <c r="J160" s="42">
        <v>50</v>
      </c>
      <c r="K160" s="11">
        <v>25</v>
      </c>
      <c r="L160" s="18">
        <v>100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v>0</v>
      </c>
      <c r="E161" s="63">
        <v>0</v>
      </c>
      <c r="F161" s="73">
        <v>5</v>
      </c>
      <c r="G161" s="41" t="s">
        <v>229</v>
      </c>
      <c r="H161" s="18"/>
      <c r="I161" s="18"/>
      <c r="J161" s="42"/>
      <c r="K161" s="1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v>0.2</v>
      </c>
      <c r="E162" s="63">
        <v>1</v>
      </c>
      <c r="F162" s="73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1">
        <v>25</v>
      </c>
      <c r="L162" s="18">
        <v>100</v>
      </c>
      <c r="M162" s="18">
        <v>100</v>
      </c>
      <c r="N162" s="18"/>
      <c r="O162" s="18"/>
      <c r="P162" s="18"/>
      <c r="Q162" s="18">
        <v>100</v>
      </c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1">
        <v>10</v>
      </c>
      <c r="D163" s="40">
        <v>0.4</v>
      </c>
      <c r="E163" s="63">
        <v>2</v>
      </c>
      <c r="F163" s="73">
        <v>5</v>
      </c>
      <c r="G163" s="41">
        <v>25</v>
      </c>
      <c r="H163" s="18">
        <v>50</v>
      </c>
      <c r="I163" s="18">
        <v>50</v>
      </c>
      <c r="J163" s="42">
        <v>50</v>
      </c>
      <c r="K163" s="11">
        <v>25</v>
      </c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>
        <v>100</v>
      </c>
      <c r="X163" s="18">
        <v>100</v>
      </c>
      <c r="Y163" s="18">
        <v>100</v>
      </c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0</v>
      </c>
      <c r="AK163" s="11"/>
      <c r="AL163" s="11" t="s">
        <v>229</v>
      </c>
      <c r="AM163" s="11" t="s">
        <v>228</v>
      </c>
      <c r="AN163" s="11"/>
      <c r="AO163" s="11"/>
      <c r="AP163" s="11"/>
      <c r="AQ163" s="11"/>
      <c r="AR163" s="11"/>
      <c r="AS163" s="25">
        <v>1</v>
      </c>
    </row>
    <row r="164" spans="1:45" ht="15.6">
      <c r="A164" s="11">
        <v>15647</v>
      </c>
      <c r="B164" s="12" t="s">
        <v>193</v>
      </c>
      <c r="C164" s="13">
        <v>37</v>
      </c>
      <c r="D164" s="40">
        <v>0</v>
      </c>
      <c r="E164" s="63">
        <v>0</v>
      </c>
      <c r="F164" s="73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1">
        <v>100</v>
      </c>
      <c r="L164" s="18">
        <v>100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v>0</v>
      </c>
      <c r="E165" s="63">
        <v>0</v>
      </c>
      <c r="F165" s="73">
        <v>5</v>
      </c>
      <c r="G165" s="41" t="s">
        <v>229</v>
      </c>
      <c r="H165" s="18"/>
      <c r="I165" s="18"/>
      <c r="J165" s="42"/>
      <c r="K165" s="11">
        <v>25</v>
      </c>
      <c r="L165" s="18">
        <v>100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v>0</v>
      </c>
      <c r="E166" s="63">
        <v>0</v>
      </c>
      <c r="F166" s="73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1">
        <v>100</v>
      </c>
      <c r="L166" s="18">
        <v>100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/>
      <c r="AP166" s="11"/>
      <c r="AQ166" s="11"/>
      <c r="AR166" s="11"/>
      <c r="AS166" s="25">
        <v>0</v>
      </c>
    </row>
    <row r="167" spans="1:45" ht="15.6">
      <c r="A167" s="11">
        <v>16680</v>
      </c>
      <c r="B167" s="12" t="s">
        <v>196</v>
      </c>
      <c r="C167" s="13">
        <v>5</v>
      </c>
      <c r="D167" s="40">
        <v>2.6666666666666665</v>
      </c>
      <c r="E167" s="63">
        <v>16</v>
      </c>
      <c r="F167" s="73">
        <v>6</v>
      </c>
      <c r="G167" s="41">
        <v>100</v>
      </c>
      <c r="H167" s="18">
        <v>100</v>
      </c>
      <c r="I167" s="18"/>
      <c r="J167" s="42"/>
      <c r="K167" s="11">
        <v>100</v>
      </c>
      <c r="L167" s="18">
        <v>100</v>
      </c>
      <c r="M167" s="44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22">
        <v>16878</v>
      </c>
      <c r="B168" s="23" t="s">
        <v>197</v>
      </c>
      <c r="C168" s="24">
        <v>9</v>
      </c>
      <c r="D168" s="66">
        <v>1.6</v>
      </c>
      <c r="E168" s="64">
        <v>8</v>
      </c>
      <c r="F168" s="74">
        <v>5</v>
      </c>
      <c r="G168" s="41">
        <v>100</v>
      </c>
      <c r="H168" s="69">
        <v>50</v>
      </c>
      <c r="I168" s="70">
        <v>50</v>
      </c>
      <c r="J168" s="71">
        <v>50</v>
      </c>
      <c r="K168" s="22">
        <v>25</v>
      </c>
      <c r="L168" s="72">
        <v>100</v>
      </c>
      <c r="M168" s="72"/>
      <c r="N168" s="72"/>
      <c r="O168" s="72"/>
      <c r="P168" s="72"/>
      <c r="Q168" s="72">
        <v>100</v>
      </c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19"/>
      <c r="AG168" s="43" t="s">
        <v>228</v>
      </c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D2:D168">
    <cfRule type="cellIs" dxfId="57" priority="4" operator="equal">
      <formula>0</formula>
    </cfRule>
  </conditionalFormatting>
  <conditionalFormatting sqref="G2:G168">
    <cfRule type="cellIs" dxfId="56" priority="5" operator="equal">
      <formula>25</formula>
    </cfRule>
    <cfRule type="cellIs" dxfId="55" priority="6" operator="equal">
      <formula>50</formula>
    </cfRule>
    <cfRule type="cellIs" dxfId="54" priority="7" operator="equal">
      <formula>100</formula>
    </cfRule>
  </conditionalFormatting>
  <conditionalFormatting sqref="AH2:AH168">
    <cfRule type="cellIs" dxfId="53" priority="12" operator="equal">
      <formula>"B"</formula>
    </cfRule>
    <cfRule type="cellIs" dxfId="52" priority="13" operator="equal">
      <formula>"S"</formula>
    </cfRule>
    <cfRule type="cellIs" dxfId="51" priority="14" operator="equal">
      <formula>"G"</formula>
    </cfRule>
  </conditionalFormatting>
  <conditionalFormatting sqref="H2:AE168">
    <cfRule type="cellIs" dxfId="2" priority="1" operator="equal">
      <formula>25</formula>
    </cfRule>
    <cfRule type="cellIs" dxfId="1" priority="2" operator="equal">
      <formula>50</formula>
    </cfRule>
    <cfRule type="cellIs" dxfId="0" priority="3" operator="equal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2187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/>
      </c>
      <c r="O2" s="17" t="str">
        <f>IF('ICC Raw Data'!O2="","",IF('ICC Raw Data'!O2=100,"O","L"))</f>
        <v/>
      </c>
      <c r="P2" s="17" t="str">
        <f>IF('ICC Raw Data'!P2="","",IF('ICC Raw Data'!P2=100,"O","L"))</f>
        <v/>
      </c>
      <c r="Q2" s="17" t="str">
        <f>IF('ICC Raw Data'!Q2="","",IF('ICC Raw Data'!Q2=100,"O","L"))</f>
        <v/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0</v>
      </c>
      <c r="E3" s="15">
        <f>'ICC Raw Data'!E3</f>
        <v>0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/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/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/>
      </c>
      <c r="O4" s="17" t="str">
        <f>IF('ICC Raw Data'!O4="","",IF('ICC Raw Data'!O4=100,"O","L"))</f>
        <v/>
      </c>
      <c r="P4" s="17" t="str">
        <f>IF('ICC Raw Data'!P4="","",IF('ICC Raw Data'!P4=100,"O","L"))</f>
        <v/>
      </c>
      <c r="Q4" s="17" t="str">
        <f>IF('ICC Raw Data'!Q4="","",IF('ICC Raw Data'!Q4=100,"O","L"))</f>
        <v/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/>
      </c>
      <c r="O5" s="17" t="str">
        <f>IF('ICC Raw Data'!O5="","",IF('ICC Raw Data'!O5=100,"O","L"))</f>
        <v/>
      </c>
      <c r="P5" s="17" t="str">
        <f>IF('ICC Raw Data'!P5="","",IF('ICC Raw Data'!P5=100,"O","L"))</f>
        <v/>
      </c>
      <c r="Q5" s="17" t="str">
        <f>IF('ICC Raw Data'!Q5="","",IF('ICC Raw Data'!Q5=100,"O","L"))</f>
        <v>O</v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>L</v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/>
      </c>
      <c r="O6" s="17" t="str">
        <f>IF('ICC Raw Data'!O6="","",IF('ICC Raw Data'!O6=100,"O","L"))</f>
        <v/>
      </c>
      <c r="P6" s="17" t="str">
        <f>IF('ICC Raw Data'!P6="","",IF('ICC Raw Data'!P6=100,"O","L"))</f>
        <v/>
      </c>
      <c r="Q6" s="17" t="str">
        <f>IF('ICC Raw Data'!Q6="","",IF('ICC Raw Data'!Q6=100,"O","L"))</f>
        <v/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f>'ICC Raw Data'!E7</f>
        <v>2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/>
      </c>
      <c r="Q7" s="17" t="str">
        <f>IF('ICC Raw Data'!Q7="","",IF('ICC Raw Data'!Q7=100,"O","L"))</f>
        <v/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1.1000000000000001</v>
      </c>
      <c r="E8" s="15">
        <f>'ICC Raw Data'!E8</f>
        <v>11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>O</v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/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/>
      </c>
      <c r="O9" s="17" t="str">
        <f>IF('ICC Raw Data'!O9="","",IF('ICC Raw Data'!O9=100,"O","L"))</f>
        <v/>
      </c>
      <c r="P9" s="17" t="str">
        <f>IF('ICC Raw Data'!P9="","",IF('ICC Raw Data'!P9=100,"O","L"))</f>
        <v/>
      </c>
      <c r="Q9" s="17" t="str">
        <f>IF('ICC Raw Data'!Q9="","",IF('ICC Raw Data'!Q9=100,"O","L"))</f>
        <v/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0.66666666666666663</v>
      </c>
      <c r="E10" s="15">
        <f>'ICC Raw Data'!E10</f>
        <v>4</v>
      </c>
      <c r="F10" s="16">
        <v>6</v>
      </c>
      <c r="G10" s="16">
        <f>'ICC Raw Data'!G10</f>
        <v>50</v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/>
      </c>
      <c r="O10" s="17" t="str">
        <f>IF('ICC Raw Data'!O10="","",IF('ICC Raw Data'!O10=100,"O","L"))</f>
        <v/>
      </c>
      <c r="P10" s="17" t="str">
        <f>IF('ICC Raw Data'!P10="","",IF('ICC Raw Data'!P10=100,"O","L"))</f>
        <v/>
      </c>
      <c r="Q10" s="17" t="str">
        <f>IF('ICC Raw Data'!Q10="","",IF('ICC Raw Data'!Q10=100,"O","L"))</f>
        <v/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0.23076923076923078</v>
      </c>
      <c r="E11" s="15">
        <f>'ICC Raw Data'!E11</f>
        <v>3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/>
      </c>
      <c r="O11" s="17" t="str">
        <f>IF('ICC Raw Data'!O11="","",IF('ICC Raw Data'!O11=100,"O","L"))</f>
        <v/>
      </c>
      <c r="P11" s="17" t="str">
        <f>IF('ICC Raw Data'!P11="","",IF('ICC Raw Data'!P11=100,"O","L"))</f>
        <v/>
      </c>
      <c r="Q11" s="17" t="str">
        <f>IF('ICC Raw Data'!Q11="","",IF('ICC Raw Data'!Q11=100,"O","L"))</f>
        <v>O</v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>O</v>
      </c>
      <c r="O12" s="17" t="str">
        <f>IF('ICC Raw Data'!O12="","",IF('ICC Raw Data'!O12=100,"O","L"))</f>
        <v/>
      </c>
      <c r="P12" s="17" t="str">
        <f>IF('ICC Raw Data'!P12="","",IF('ICC Raw Data'!P12=100,"O","L"))</f>
        <v/>
      </c>
      <c r="Q12" s="17" t="str">
        <f>IF('ICC Raw Data'!Q12="","",IF('ICC Raw Data'!Q12=100,"O","L"))</f>
        <v/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f>'ICC Raw Data'!E13</f>
        <v>1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/>
      </c>
      <c r="O13" s="17" t="str">
        <f>IF('ICC Raw Data'!O13="","",IF('ICC Raw Data'!O13=100,"O","L"))</f>
        <v/>
      </c>
      <c r="P13" s="17" t="str">
        <f>IF('ICC Raw Data'!P13="","",IF('ICC Raw Data'!P13=100,"O","L"))</f>
        <v/>
      </c>
      <c r="Q13" s="17" t="str">
        <f>IF('ICC Raw Data'!Q13="","",IF('ICC Raw Data'!Q13=100,"O","L"))</f>
        <v/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>L</v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/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>L</v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f>'ICC Raw Data'!E16</f>
        <v>0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>O</v>
      </c>
      <c r="O16" s="17" t="str">
        <f>IF('ICC Raw Data'!O16="","",IF('ICC Raw Data'!O16=100,"O","L"))</f>
        <v/>
      </c>
      <c r="P16" s="17" t="str">
        <f>IF('ICC Raw Data'!P16="","",IF('ICC Raw Data'!P16=100,"O","L"))</f>
        <v/>
      </c>
      <c r="Q16" s="17" t="str">
        <f>IF('ICC Raw Data'!Q16="","",IF('ICC Raw Data'!Q16=100,"O","L"))</f>
        <v/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0.13333333333333333</v>
      </c>
      <c r="E17" s="15">
        <f>'ICC Raw Data'!E17</f>
        <v>2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/>
      </c>
      <c r="O17" s="17" t="str">
        <f>IF('ICC Raw Data'!O17="","",IF('ICC Raw Data'!O17=100,"O","L"))</f>
        <v/>
      </c>
      <c r="P17" s="17" t="str">
        <f>IF('ICC Raw Data'!P17="","",IF('ICC Raw Data'!P17=100,"O","L"))</f>
        <v/>
      </c>
      <c r="Q17" s="17" t="str">
        <f>IF('ICC Raw Data'!Q17="","",IF('ICC Raw Data'!Q17=100,"O","L"))</f>
        <v/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/>
      </c>
      <c r="P18" s="17" t="str">
        <f>IF('ICC Raw Data'!P18="","",IF('ICC Raw Data'!P18=100,"O","L"))</f>
        <v/>
      </c>
      <c r="Q18" s="17" t="str">
        <f>IF('ICC Raw Data'!Q18="","",IF('ICC Raw Data'!Q18=100,"O","L"))</f>
        <v/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>L</v>
      </c>
      <c r="I19" s="17" t="str">
        <f>IF('ICC Raw Data'!I19="","",IF('ICC Raw Data'!I19=100,"O","L"))</f>
        <v>L</v>
      </c>
      <c r="J19" s="17" t="str">
        <f>IF('ICC Raw Data'!J19="","",IF('ICC Raw Data'!J19=100,"O","L"))</f>
        <v/>
      </c>
      <c r="K19" s="17" t="str">
        <f>IF('ICC Raw Data'!K19="","",IF('ICC Raw Data'!K19=100,"O","L"))</f>
        <v>L</v>
      </c>
      <c r="L19" s="17" t="str">
        <f>IF('ICC Raw Data'!L19="","",IF('ICC Raw Data'!L19=100,"O","L"))</f>
        <v>L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/>
      </c>
      <c r="O20" s="17" t="str">
        <f>IF('ICC Raw Data'!O20="","",IF('ICC Raw Data'!O20=100,"O","L"))</f>
        <v/>
      </c>
      <c r="P20" s="17" t="str">
        <f>IF('ICC Raw Data'!P20="","",IF('ICC Raw Data'!P20=100,"O","L"))</f>
        <v/>
      </c>
      <c r="Q20" s="17" t="str">
        <f>IF('ICC Raw Data'!Q20="","",IF('ICC Raw Data'!Q20=100,"O","L"))</f>
        <v/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f>'ICC Raw Data'!E21</f>
        <v>0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/>
      </c>
      <c r="O21" s="17" t="str">
        <f>IF('ICC Raw Data'!O21="","",IF('ICC Raw Data'!O21=100,"O","L"))</f>
        <v/>
      </c>
      <c r="P21" s="17" t="str">
        <f>IF('ICC Raw Data'!P21="","",IF('ICC Raw Data'!P21=100,"O","L"))</f>
        <v/>
      </c>
      <c r="Q21" s="17" t="str">
        <f>IF('ICC Raw Data'!Q21="","",IF('ICC Raw Data'!Q21=100,"O","L"))</f>
        <v/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>L</v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>O</v>
      </c>
      <c r="O22" s="17" t="str">
        <f>IF('ICC Raw Data'!O22="","",IF('ICC Raw Data'!O22=100,"O","L"))</f>
        <v/>
      </c>
      <c r="P22" s="17" t="str">
        <f>IF('ICC Raw Data'!P22="","",IF('ICC Raw Data'!P22=100,"O","L"))</f>
        <v/>
      </c>
      <c r="Q22" s="17" t="str">
        <f>IF('ICC Raw Data'!Q22="","",IF('ICC Raw Data'!Q22=100,"O","L"))</f>
        <v/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>L</v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0.26666666666666666</v>
      </c>
      <c r="E23" s="15">
        <f>'ICC Raw Data'!E23</f>
        <v>4</v>
      </c>
      <c r="F23" s="16">
        <v>15</v>
      </c>
      <c r="G23" s="16">
        <f>'ICC Raw Data'!G23</f>
        <v>25</v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/>
      </c>
      <c r="Q23" s="17" t="str">
        <f>IF('ICC Raw Data'!Q23="","",IF('ICC Raw Data'!Q23=100,"O","L"))</f>
        <v>O</v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/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>O</v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/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>O</v>
      </c>
      <c r="O25" s="17" t="str">
        <f>IF('ICC Raw Data'!O25="","",IF('ICC Raw Data'!O25=100,"O","L"))</f>
        <v/>
      </c>
      <c r="P25" s="17" t="str">
        <f>IF('ICC Raw Data'!P25="","",IF('ICC Raw Data'!P25=100,"O","L"))</f>
        <v/>
      </c>
      <c r="Q25" s="17" t="str">
        <f>IF('ICC Raw Data'!Q25="","",IF('ICC Raw Data'!Q25=100,"O","L"))</f>
        <v/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f>'ICC Raw Data'!E26</f>
        <v>0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/>
      </c>
      <c r="O26" s="17" t="str">
        <f>IF('ICC Raw Data'!O26="","",IF('ICC Raw Data'!O26=100,"O","L"))</f>
        <v/>
      </c>
      <c r="P26" s="17" t="str">
        <f>IF('ICC Raw Data'!P26="","",IF('ICC Raw Data'!P26=100,"O","L"))</f>
        <v/>
      </c>
      <c r="Q26" s="17" t="str">
        <f>IF('ICC Raw Data'!Q26="","",IF('ICC Raw Data'!Q26=100,"O","L"))</f>
        <v>O</v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/>
      </c>
      <c r="O27" s="17" t="str">
        <f>IF('ICC Raw Data'!O27="","",IF('ICC Raw Data'!O27=100,"O","L"))</f>
        <v/>
      </c>
      <c r="P27" s="17" t="str">
        <f>IF('ICC Raw Data'!P27="","",IF('ICC Raw Data'!P27=100,"O","L"))</f>
        <v/>
      </c>
      <c r="Q27" s="17" t="str">
        <f>IF('ICC Raw Data'!Q27="","",IF('ICC Raw Data'!Q27=100,"O","L"))</f>
        <v/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f>'ICC Raw Data'!E28</f>
        <v>2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>L</v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/>
      </c>
      <c r="O28" s="17" t="str">
        <f>IF('ICC Raw Data'!O28="","",IF('ICC Raw Data'!O28=100,"O","L"))</f>
        <v/>
      </c>
      <c r="P28" s="17" t="str">
        <f>IF('ICC Raw Data'!P28="","",IF('ICC Raw Data'!P28=100,"O","L"))</f>
        <v/>
      </c>
      <c r="Q28" s="17" t="str">
        <f>IF('ICC Raw Data'!Q28="","",IF('ICC Raw Data'!Q28=100,"O","L"))</f>
        <v/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f>'ICC Raw Data'!E29</f>
        <v>0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/>
      </c>
      <c r="P29" s="17" t="str">
        <f>IF('ICC Raw Data'!P29="","",IF('ICC Raw Data'!P29=100,"O","L"))</f>
        <v/>
      </c>
      <c r="Q29" s="17" t="str">
        <f>IF('ICC Raw Data'!Q29="","",IF('ICC Raw Data'!Q29=100,"O","L"))</f>
        <v/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0.375</v>
      </c>
      <c r="E30" s="15">
        <f>'ICC Raw Data'!E30</f>
        <v>3</v>
      </c>
      <c r="F30" s="16">
        <v>8</v>
      </c>
      <c r="G30" s="16">
        <f>'ICC Raw Data'!G30</f>
        <v>25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>O</v>
      </c>
      <c r="O30" s="17" t="str">
        <f>IF('ICC Raw Data'!O30="","",IF('ICC Raw Data'!O30=100,"O","L"))</f>
        <v/>
      </c>
      <c r="P30" s="17" t="str">
        <f>IF('ICC Raw Data'!P30="","",IF('ICC Raw Data'!P30=100,"O","L"))</f>
        <v/>
      </c>
      <c r="Q30" s="17" t="str">
        <f>IF('ICC Raw Data'!Q30="","",IF('ICC Raw Data'!Q30=100,"O","L"))</f>
        <v>O</v>
      </c>
      <c r="R30" s="17" t="str">
        <f>IF('ICC Raw Data'!R30="","",IF('ICC Raw Data'!R30=100,"O","L"))</f>
        <v/>
      </c>
      <c r="S30" s="17" t="str">
        <f>IF('ICC Raw Data'!S30="","",IF('ICC Raw Data'!S30=100,"O","L"))</f>
        <v/>
      </c>
      <c r="T30" s="17" t="str">
        <f>IF('ICC Raw Data'!T30="","",IF('ICC Raw Data'!T30=100,"O","L"))</f>
        <v/>
      </c>
      <c r="U30" s="17" t="str">
        <f>IF('ICC Raw Data'!U30="","",IF('ICC Raw Data'!U30=100,"O","L"))</f>
        <v/>
      </c>
      <c r="V30" s="17" t="str">
        <f>IF('ICC Raw Data'!V30="","",IF('ICC Raw Data'!V30=100,"O","L"))</f>
        <v/>
      </c>
      <c r="W30" s="17" t="str">
        <f>IF('ICC Raw Data'!W30="","",IF('ICC Raw Data'!W30=100,"O","L"))</f>
        <v/>
      </c>
      <c r="X30" s="17" t="str">
        <f>IF('ICC Raw Data'!X30="","",IF('ICC Raw Data'!X30=100,"O","L"))</f>
        <v/>
      </c>
      <c r="Y30" s="17" t="str">
        <f>IF('ICC Raw Data'!Y30="","",IF('ICC Raw Data'!Y30=100,"O","L"))</f>
        <v/>
      </c>
      <c r="Z30" s="17" t="str">
        <f>IF('ICC Raw Data'!Z30="","",IF('ICC Raw Data'!Z30=100,"O","L"))</f>
        <v/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7" t="str">
        <f>IF('ICC Raw Data'!AF30="","",IF('ICC Raw Data'!AF30=100,"O","L"))</f>
        <v/>
      </c>
      <c r="AG30" s="17" t="str">
        <f>IF('ICC Raw Data'!AG30="","",IF('ICC Raw Data'!AG30=100,"O","L"))</f>
        <v>L</v>
      </c>
      <c r="AH30" s="17" t="str">
        <f>IF('ICC Raw Data'!AH30="","",IF('ICC Raw Data'!AH30=100,"O","L"))</f>
        <v/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/>
      </c>
      <c r="O31" s="17" t="str">
        <f>IF('ICC Raw Data'!O31="","",IF('ICC Raw Data'!O31=100,"O","L"))</f>
        <v/>
      </c>
      <c r="P31" s="17" t="str">
        <f>IF('ICC Raw Data'!P31="","",IF('ICC Raw Data'!P31=100,"O","L"))</f>
        <v/>
      </c>
      <c r="Q31" s="17" t="str">
        <f>IF('ICC Raw Data'!Q31="","",IF('ICC Raw Data'!Q31=100,"O","L"))</f>
        <v/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>O</v>
      </c>
      <c r="O32" s="17" t="str">
        <f>IF('ICC Raw Data'!O32="","",IF('ICC Raw Data'!O32=100,"O","L"))</f>
        <v/>
      </c>
      <c r="P32" s="17" t="str">
        <f>IF('ICC Raw Data'!P32="","",IF('ICC Raw Data'!P32=100,"O","L"))</f>
        <v/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>O</v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/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>L</v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/>
      </c>
      <c r="O34" s="17" t="str">
        <f>IF('ICC Raw Data'!O34="","",IF('ICC Raw Data'!O34=100,"O","L"))</f>
        <v/>
      </c>
      <c r="P34" s="17" t="str">
        <f>IF('ICC Raw Data'!P34="","",IF('ICC Raw Data'!P34=100,"O","L"))</f>
        <v/>
      </c>
      <c r="Q34" s="17" t="str">
        <f>IF('ICC Raw Data'!Q34="","",IF('ICC Raw Data'!Q34=100,"O","L"))</f>
        <v/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/>
      </c>
      <c r="O35" s="17" t="str">
        <f>IF('ICC Raw Data'!O35="","",IF('ICC Raw Data'!O35=100,"O","L"))</f>
        <v/>
      </c>
      <c r="P35" s="17" t="str">
        <f>IF('ICC Raw Data'!P35="","",IF('ICC Raw Data'!P35=100,"O","L"))</f>
        <v/>
      </c>
      <c r="Q35" s="17" t="str">
        <f>IF('ICC Raw Data'!Q35="","",IF('ICC Raw Data'!Q35=100,"O","L"))</f>
        <v>O</v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/>
      </c>
      <c r="P36" s="17" t="str">
        <f>IF('ICC Raw Data'!P36="","",IF('ICC Raw Data'!P36=100,"O","L"))</f>
        <v/>
      </c>
      <c r="Q36" s="17" t="str">
        <f>IF('ICC Raw Data'!Q36="","",IF('ICC Raw Data'!Q36=100,"O","L"))</f>
        <v/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/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100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/>
      </c>
      <c r="O38" s="17" t="str">
        <f>IF('ICC Raw Data'!O38="","",IF('ICC Raw Data'!O38=100,"O","L"))</f>
        <v/>
      </c>
      <c r="P38" s="17" t="str">
        <f>IF('ICC Raw Data'!P38="","",IF('ICC Raw Data'!P38=100,"O","L"))</f>
        <v/>
      </c>
      <c r="Q38" s="17" t="str">
        <f>IF('ICC Raw Data'!Q38="","",IF('ICC Raw Data'!Q38=100,"O","L"))</f>
        <v>O</v>
      </c>
      <c r="R38" s="17" t="str">
        <f>IF('ICC Raw Data'!R38="","",IF('ICC Raw Data'!R38=100,"O","L"))</f>
        <v/>
      </c>
      <c r="S38" s="17" t="str">
        <f>IF('ICC Raw Data'!S38="","",IF('ICC Raw Data'!S38=100,"O","L"))</f>
        <v/>
      </c>
      <c r="T38" s="17" t="str">
        <f>IF('ICC Raw Data'!T38="","",IF('ICC Raw Data'!T38=100,"O","L"))</f>
        <v/>
      </c>
      <c r="U38" s="17" t="str">
        <f>IF('ICC Raw Data'!U38="","",IF('ICC Raw Data'!U38=100,"O","L"))</f>
        <v/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7" t="str">
        <f>IF('ICC Raw Data'!AF38="","",IF('ICC Raw Data'!AF38=100,"O","L"))</f>
        <v/>
      </c>
      <c r="AG38" s="17" t="str">
        <f>IF('ICC Raw Data'!AG38="","",IF('ICC Raw Data'!AG38=100,"O","L"))</f>
        <v/>
      </c>
      <c r="AH38" s="17" t="str">
        <f>IF('ICC Raw Data'!AH38="","",IF('ICC Raw Data'!AH38=100,"O","L"))</f>
        <v/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/>
      </c>
      <c r="I39" s="17" t="str">
        <f>IF('ICC Raw Data'!I39="","",IF('ICC Raw Data'!I39=100,"O","L"))</f>
        <v/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/>
      </c>
      <c r="O39" s="17" t="str">
        <f>IF('ICC Raw Data'!O39="","",IF('ICC Raw Data'!O39=100,"O","L"))</f>
        <v/>
      </c>
      <c r="P39" s="17" t="str">
        <f>IF('ICC Raw Data'!P39="","",IF('ICC Raw Data'!P39=100,"O","L"))</f>
        <v/>
      </c>
      <c r="Q39" s="17" t="str">
        <f>IF('ICC Raw Data'!Q39="","",IF('ICC Raw Data'!Q39=100,"O","L"))</f>
        <v/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0</v>
      </c>
      <c r="E40" s="15">
        <f>'ICC Raw Data'!E40</f>
        <v>0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/>
      </c>
      <c r="O40" s="17" t="str">
        <f>IF('ICC Raw Data'!O40="","",IF('ICC Raw Data'!O40=100,"O","L"))</f>
        <v/>
      </c>
      <c r="P40" s="17" t="str">
        <f>IF('ICC Raw Data'!P40="","",IF('ICC Raw Data'!P40=100,"O","L"))</f>
        <v/>
      </c>
      <c r="Q40" s="17" t="str">
        <f>IF('ICC Raw Data'!Q40="","",IF('ICC Raw Data'!Q40=100,"O","L"))</f>
        <v/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0.46666666666666667</v>
      </c>
      <c r="E41" s="15">
        <f>'ICC Raw Data'!E41</f>
        <v>7</v>
      </c>
      <c r="F41" s="16">
        <v>15</v>
      </c>
      <c r="G41" s="16">
        <f>'ICC Raw Data'!G41</f>
        <v>25</v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/>
      </c>
      <c r="O41" s="17" t="str">
        <f>IF('ICC Raw Data'!O41="","",IF('ICC Raw Data'!O41=100,"O","L"))</f>
        <v/>
      </c>
      <c r="P41" s="17" t="str">
        <f>IF('ICC Raw Data'!P41="","",IF('ICC Raw Data'!P41=100,"O","L"))</f>
        <v/>
      </c>
      <c r="Q41" s="17" t="str">
        <f>IF('ICC Raw Data'!Q41="","",IF('ICC Raw Data'!Q41=100,"O","L"))</f>
        <v/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0.18181818181818182</v>
      </c>
      <c r="E42" s="15">
        <f>'ICC Raw Data'!E42</f>
        <v>2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>L</v>
      </c>
      <c r="K42" s="17" t="str">
        <f>IF('ICC Raw Data'!K42="","",IF('ICC Raw Data'!K42=100,"O","L"))</f>
        <v>L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/>
      </c>
      <c r="O42" s="17" t="str">
        <f>IF('ICC Raw Data'!O42="","",IF('ICC Raw Data'!O42=100,"O","L"))</f>
        <v/>
      </c>
      <c r="P42" s="17" t="str">
        <f>IF('ICC Raw Data'!P42="","",IF('ICC Raw Data'!P42=100,"O","L"))</f>
        <v/>
      </c>
      <c r="Q42" s="17" t="str">
        <f>IF('ICC Raw Data'!Q42="","",IF('ICC Raw Data'!Q42=100,"O","L"))</f>
        <v>O</v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/>
      </c>
      <c r="O43" s="17" t="str">
        <f>IF('ICC Raw Data'!O43="","",IF('ICC Raw Data'!O43=100,"O","L"))</f>
        <v/>
      </c>
      <c r="P43" s="17" t="str">
        <f>IF('ICC Raw Data'!P43="","",IF('ICC Raw Data'!P43=100,"O","L"))</f>
        <v/>
      </c>
      <c r="Q43" s="17" t="str">
        <f>IF('ICC Raw Data'!Q43="","",IF('ICC Raw Data'!Q43=100,"O","L"))</f>
        <v/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/>
      </c>
      <c r="O44" s="17" t="str">
        <f>IF('ICC Raw Data'!O44="","",IF('ICC Raw Data'!O44=100,"O","L"))</f>
        <v/>
      </c>
      <c r="P44" s="17" t="str">
        <f>IF('ICC Raw Data'!P44="","",IF('ICC Raw Data'!P44=100,"O","L"))</f>
        <v/>
      </c>
      <c r="Q44" s="17" t="str">
        <f>IF('ICC Raw Data'!Q44="","",IF('ICC Raw Data'!Q44=100,"O","L"))</f>
        <v>O</v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9.0909090909090912E-2</v>
      </c>
      <c r="E45" s="15">
        <f>'ICC Raw Data'!E45</f>
        <v>1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>O</v>
      </c>
      <c r="O45" s="17" t="str">
        <f>IF('ICC Raw Data'!O45="","",IF('ICC Raw Data'!O45=100,"O","L"))</f>
        <v/>
      </c>
      <c r="P45" s="17" t="str">
        <f>IF('ICC Raw Data'!P45="","",IF('ICC Raw Data'!P45=100,"O","L"))</f>
        <v/>
      </c>
      <c r="Q45" s="17" t="str">
        <f>IF('ICC Raw Data'!Q45="","",IF('ICC Raw Data'!Q45=100,"O","L"))</f>
        <v>O</v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f>'ICC Raw Data'!E46</f>
        <v>0</v>
      </c>
      <c r="F46" s="16">
        <v>5</v>
      </c>
      <c r="G46" s="16" t="str">
        <f>'ICC Raw Data'!G46</f>
        <v/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/>
      </c>
      <c r="O46" s="17" t="str">
        <f>IF('ICC Raw Data'!O46="","",IF('ICC Raw Data'!O46=100,"O","L"))</f>
        <v/>
      </c>
      <c r="P46" s="17" t="str">
        <f>IF('ICC Raw Data'!P46="","",IF('ICC Raw Data'!P46=100,"O","L"))</f>
        <v/>
      </c>
      <c r="Q46" s="17" t="str">
        <f>IF('ICC Raw Data'!Q46="","",IF('ICC Raw Data'!Q46=100,"O","L"))</f>
        <v/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/>
      </c>
      <c r="Q47" s="17" t="str">
        <f>IF('ICC Raw Data'!Q47="","",IF('ICC Raw Data'!Q47=100,"O","L"))</f>
        <v/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>O</v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0.4</v>
      </c>
      <c r="E49" s="15">
        <f>'ICC Raw Data'!E49</f>
        <v>6</v>
      </c>
      <c r="F49" s="16">
        <v>15</v>
      </c>
      <c r="G49" s="16">
        <f>'ICC Raw Data'!G49</f>
        <v>25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/>
      </c>
      <c r="O49" s="17" t="str">
        <f>IF('ICC Raw Data'!O49="","",IF('ICC Raw Data'!O49=100,"O","L"))</f>
        <v/>
      </c>
      <c r="P49" s="17" t="str">
        <f>IF('ICC Raw Data'!P49="","",IF('ICC Raw Data'!P49=100,"O","L"))</f>
        <v/>
      </c>
      <c r="Q49" s="17" t="str">
        <f>IF('ICC Raw Data'!Q49="","",IF('ICC Raw Data'!Q49=100,"O","L"))</f>
        <v>O</v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>O</v>
      </c>
      <c r="X49" s="17" t="str">
        <f>IF('ICC Raw Data'!X49="","",IF('ICC Raw Data'!X49=100,"O","L"))</f>
        <v/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/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>O</v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>O</v>
      </c>
      <c r="W50" s="17" t="str">
        <f>IF('ICC Raw Data'!W50="","",IF('ICC Raw Data'!W50=100,"O","L"))</f>
        <v>O</v>
      </c>
      <c r="X50" s="17" t="str">
        <f>IF('ICC Raw Data'!X50="","",IF('ICC Raw Data'!X50=100,"O","L"))</f>
        <v>O</v>
      </c>
      <c r="Y50" s="17" t="str">
        <f>IF('ICC Raw Data'!Y50="","",IF('ICC Raw Data'!Y50=100,"O","L"))</f>
        <v>O</v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0.14285714285714285</v>
      </c>
      <c r="E51" s="15">
        <f>'ICC Raw Data'!E51</f>
        <v>1</v>
      </c>
      <c r="F51" s="16">
        <v>7</v>
      </c>
      <c r="G51" s="16" t="str">
        <f>'ICC Raw Data'!G51</f>
        <v/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/>
      </c>
      <c r="O51" s="17" t="str">
        <f>IF('ICC Raw Data'!O51="","",IF('ICC Raw Data'!O51=100,"O","L"))</f>
        <v/>
      </c>
      <c r="P51" s="17" t="str">
        <f>IF('ICC Raw Data'!P51="","",IF('ICC Raw Data'!P51=100,"O","L"))</f>
        <v/>
      </c>
      <c r="Q51" s="17" t="str">
        <f>IF('ICC Raw Data'!Q51="","",IF('ICC Raw Data'!Q51=100,"O","L"))</f>
        <v/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/>
      </c>
      <c r="I52" s="17" t="str">
        <f>IF('ICC Raw Data'!I52="","",IF('ICC Raw Data'!I52=100,"O","L"))</f>
        <v/>
      </c>
      <c r="J52" s="17" t="str">
        <f>IF('ICC Raw Data'!J52="","",IF('ICC Raw Data'!J52=100,"O","L"))</f>
        <v>L</v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/>
      </c>
      <c r="O52" s="17" t="str">
        <f>IF('ICC Raw Data'!O52="","",IF('ICC Raw Data'!O52=100,"O","L"))</f>
        <v/>
      </c>
      <c r="P52" s="17" t="str">
        <f>IF('ICC Raw Data'!P52="","",IF('ICC Raw Data'!P52=100,"O","L"))</f>
        <v/>
      </c>
      <c r="Q52" s="17" t="str">
        <f>IF('ICC Raw Data'!Q52="","",IF('ICC Raw Data'!Q52=100,"O","L"))</f>
        <v/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>L</v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/>
      </c>
      <c r="O53" s="17" t="str">
        <f>IF('ICC Raw Data'!O53="","",IF('ICC Raw Data'!O53=100,"O","L"))</f>
        <v/>
      </c>
      <c r="P53" s="17" t="str">
        <f>IF('ICC Raw Data'!P53="","",IF('ICC Raw Data'!P53=100,"O","L"))</f>
        <v/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/>
      </c>
      <c r="Q54" s="17" t="str">
        <f>IF('ICC Raw Data'!Q54="","",IF('ICC Raw Data'!Q54=100,"O","L"))</f>
        <v/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/>
      </c>
      <c r="O55" s="17" t="str">
        <f>IF('ICC Raw Data'!O55="","",IF('ICC Raw Data'!O55=100,"O","L"))</f>
        <v/>
      </c>
      <c r="P55" s="17" t="str">
        <f>IF('ICC Raw Data'!P55="","",IF('ICC Raw Data'!P55=100,"O","L"))</f>
        <v/>
      </c>
      <c r="Q55" s="17" t="str">
        <f>IF('ICC Raw Data'!Q55="","",IF('ICC Raw Data'!Q55=100,"O","L"))</f>
        <v/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0.2</v>
      </c>
      <c r="E56" s="15">
        <f>'ICC Raw Data'!E56</f>
        <v>1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>L</v>
      </c>
      <c r="I56" s="17" t="str">
        <f>IF('ICC Raw Data'!I56="","",IF('ICC Raw Data'!I56=100,"O","L"))</f>
        <v>L</v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/>
      </c>
      <c r="O57" s="17" t="str">
        <f>IF('ICC Raw Data'!O57="","",IF('ICC Raw Data'!O57=100,"O","L"))</f>
        <v/>
      </c>
      <c r="P57" s="17" t="str">
        <f>IF('ICC Raw Data'!P57="","",IF('ICC Raw Data'!P57=100,"O","L"))</f>
        <v/>
      </c>
      <c r="Q57" s="17" t="str">
        <f>IF('ICC Raw Data'!Q57="","",IF('ICC Raw Data'!Q57=100,"O","L"))</f>
        <v/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/>
      </c>
      <c r="O58" s="17" t="str">
        <f>IF('ICC Raw Data'!O58="","",IF('ICC Raw Data'!O58=100,"O","L"))</f>
        <v/>
      </c>
      <c r="P58" s="17" t="str">
        <f>IF('ICC Raw Data'!P58="","",IF('ICC Raw Data'!P58=100,"O","L"))</f>
        <v/>
      </c>
      <c r="Q58" s="17" t="str">
        <f>IF('ICC Raw Data'!Q58="","",IF('ICC Raw Data'!Q58=100,"O","L"))</f>
        <v/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>L</v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</v>
      </c>
      <c r="E59" s="15">
        <f>'ICC Raw Data'!E59</f>
        <v>0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/>
      </c>
      <c r="O59" s="17" t="str">
        <f>IF('ICC Raw Data'!O59="","",IF('ICC Raw Data'!O59=100,"O","L"))</f>
        <v/>
      </c>
      <c r="P59" s="17" t="str">
        <f>IF('ICC Raw Data'!P59="","",IF('ICC Raw Data'!P59=100,"O","L"))</f>
        <v/>
      </c>
      <c r="Q59" s="17" t="str">
        <f>IF('ICC Raw Data'!Q59="","",IF('ICC Raw Data'!Q59=100,"O","L"))</f>
        <v>O</v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0.2</v>
      </c>
      <c r="E60" s="15">
        <f>'ICC Raw Data'!E60</f>
        <v>3</v>
      </c>
      <c r="F60" s="16">
        <v>15</v>
      </c>
      <c r="G60" s="16" t="str">
        <f>'ICC Raw Data'!G60</f>
        <v/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/>
      </c>
      <c r="O60" s="17" t="str">
        <f>IF('ICC Raw Data'!O60="","",IF('ICC Raw Data'!O60=100,"O","L"))</f>
        <v/>
      </c>
      <c r="P60" s="17" t="str">
        <f>IF('ICC Raw Data'!P60="","",IF('ICC Raw Data'!P60=100,"O","L"))</f>
        <v/>
      </c>
      <c r="Q60" s="17" t="str">
        <f>IF('ICC Raw Data'!Q60="","",IF('ICC Raw Data'!Q60=100,"O","L"))</f>
        <v/>
      </c>
      <c r="R60" s="17" t="str">
        <f>IF('ICC Raw Data'!R60="","",IF('ICC Raw Data'!R60=100,"O","L"))</f>
        <v/>
      </c>
      <c r="S60" s="17" t="str">
        <f>IF('ICC Raw Data'!S60="","",IF('ICC Raw Data'!S60=100,"O","L"))</f>
        <v/>
      </c>
      <c r="T60" s="17" t="str">
        <f>IF('ICC Raw Data'!T60="","",IF('ICC Raw Data'!T60=100,"O","L"))</f>
        <v/>
      </c>
      <c r="U60" s="17" t="str">
        <f>IF('ICC Raw Data'!U60="","",IF('ICC Raw Data'!U60=100,"O","L"))</f>
        <v/>
      </c>
      <c r="V60" s="17" t="str">
        <f>IF('ICC Raw Data'!V60="","",IF('ICC Raw Data'!V60=100,"O","L"))</f>
        <v/>
      </c>
      <c r="W60" s="17" t="str">
        <f>IF('ICC Raw Data'!W60="","",IF('ICC Raw Data'!W60=100,"O","L"))</f>
        <v/>
      </c>
      <c r="X60" s="17" t="str">
        <f>IF('ICC Raw Data'!X60="","",IF('ICC Raw Data'!X60=100,"O","L"))</f>
        <v/>
      </c>
      <c r="Y60" s="17" t="str">
        <f>IF('ICC Raw Data'!Y60="","",IF('ICC Raw Data'!Y60=100,"O","L"))</f>
        <v/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/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>L</v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/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/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 t="str">
        <f>'ICC Raw Data'!G63</f>
        <v/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/>
      </c>
      <c r="O63" s="17" t="str">
        <f>IF('ICC Raw Data'!O63="","",IF('ICC Raw Data'!O63=100,"O","L"))</f>
        <v/>
      </c>
      <c r="P63" s="17" t="str">
        <f>IF('ICC Raw Data'!P63="","",IF('ICC Raw Data'!P63=100,"O","L"))</f>
        <v/>
      </c>
      <c r="Q63" s="17" t="str">
        <f>IF('ICC Raw Data'!Q63="","",IF('ICC Raw Data'!Q63=100,"O","L"))</f>
        <v/>
      </c>
      <c r="R63" s="17" t="str">
        <f>IF('ICC Raw Data'!R63="","",IF('ICC Raw Data'!R63=100,"O","L"))</f>
        <v/>
      </c>
      <c r="S63" s="17" t="str">
        <f>IF('ICC Raw Data'!S63="","",IF('ICC Raw Data'!S63=100,"O","L"))</f>
        <v/>
      </c>
      <c r="T63" s="17" t="str">
        <f>IF('ICC Raw Data'!T63="","",IF('ICC Raw Data'!T63=100,"O","L"))</f>
        <v/>
      </c>
      <c r="U63" s="17" t="str">
        <f>IF('ICC Raw Data'!U63="","",IF('ICC Raw Data'!U63=100,"O","L"))</f>
        <v/>
      </c>
      <c r="V63" s="17" t="str">
        <f>IF('ICC Raw Data'!V63="","",IF('ICC Raw Data'!V63=100,"O","L"))</f>
        <v/>
      </c>
      <c r="W63" s="17" t="str">
        <f>IF('ICC Raw Data'!W63="","",IF('ICC Raw Data'!W63=100,"O","L"))</f>
        <v/>
      </c>
      <c r="X63" s="17" t="str">
        <f>IF('ICC Raw Data'!X63="","",IF('ICC Raw Data'!X63=100,"O","L"))</f>
        <v>O</v>
      </c>
      <c r="Y63" s="17" t="str">
        <f>IF('ICC Raw Data'!Y63="","",IF('ICC Raw Data'!Y63=100,"O","L"))</f>
        <v/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>L</v>
      </c>
      <c r="AH63" s="17" t="str">
        <f>IF('ICC Raw Data'!AH63="","",IF('ICC Raw Data'!AH63=100,"O","L"))</f>
        <v/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/>
      </c>
      <c r="O64" s="17" t="str">
        <f>IF('ICC Raw Data'!O64="","",IF('ICC Raw Data'!O64=100,"O","L"))</f>
        <v/>
      </c>
      <c r="P64" s="17" t="str">
        <f>IF('ICC Raw Data'!P64="","",IF('ICC Raw Data'!P64=100,"O","L"))</f>
        <v/>
      </c>
      <c r="Q64" s="17" t="str">
        <f>IF('ICC Raw Data'!Q64="","",IF('ICC Raw Data'!Q64=100,"O","L"))</f>
        <v/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/>
      </c>
      <c r="Q65" s="17" t="str">
        <f>IF('ICC Raw Data'!Q65="","",IF('ICC Raw Data'!Q65=100,"O","L"))</f>
        <v/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/>
      </c>
      <c r="P66" s="17" t="str">
        <f>IF('ICC Raw Data'!P66="","",IF('ICC Raw Data'!P66=100,"O","L"))</f>
        <v/>
      </c>
      <c r="Q66" s="17" t="str">
        <f>IF('ICC Raw Data'!Q66="","",IF('ICC Raw Data'!Q66=100,"O","L"))</f>
        <v>O</v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/>
      </c>
      <c r="O67" s="17" t="str">
        <f>IF('ICC Raw Data'!O67="","",IF('ICC Raw Data'!O67=100,"O","L"))</f>
        <v/>
      </c>
      <c r="P67" s="17" t="str">
        <f>IF('ICC Raw Data'!P67="","",IF('ICC Raw Data'!P67=100,"O","L"))</f>
        <v/>
      </c>
      <c r="Q67" s="17" t="str">
        <f>IF('ICC Raw Data'!Q67="","",IF('ICC Raw Data'!Q67=100,"O","L"))</f>
        <v/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/>
      </c>
      <c r="Q68" s="17" t="str">
        <f>IF('ICC Raw Data'!Q68="","",IF('ICC Raw Data'!Q68=100,"O","L"))</f>
        <v>O</v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>O</v>
      </c>
      <c r="O70" s="17" t="str">
        <f>IF('ICC Raw Data'!O70="","",IF('ICC Raw Data'!O70=100,"O","L"))</f>
        <v/>
      </c>
      <c r="P70" s="17" t="str">
        <f>IF('ICC Raw Data'!P70="","",IF('ICC Raw Data'!P70=100,"O","L"))</f>
        <v/>
      </c>
      <c r="Q70" s="17" t="str">
        <f>IF('ICC Raw Data'!Q70="","",IF('ICC Raw Data'!Q70=100,"O","L"))</f>
        <v>O</v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 t="str">
        <f>'ICC Raw Data'!G72</f>
        <v/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>L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/>
      </c>
      <c r="O72" s="17" t="str">
        <f>IF('ICC Raw Data'!O72="","",IF('ICC Raw Data'!O72=100,"O","L"))</f>
        <v/>
      </c>
      <c r="P72" s="17" t="str">
        <f>IF('ICC Raw Data'!P72="","",IF('ICC Raw Data'!P72=100,"O","L"))</f>
        <v/>
      </c>
      <c r="Q72" s="17" t="str">
        <f>IF('ICC Raw Data'!Q72="","",IF('ICC Raw Data'!Q72=100,"O","L"))</f>
        <v>O</v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>O</v>
      </c>
      <c r="O73" s="17" t="str">
        <f>IF('ICC Raw Data'!O73="","",IF('ICC Raw Data'!O73=100,"O","L"))</f>
        <v/>
      </c>
      <c r="P73" s="17" t="str">
        <f>IF('ICC Raw Data'!P73="","",IF('ICC Raw Data'!P73=100,"O","L"))</f>
        <v/>
      </c>
      <c r="Q73" s="17" t="str">
        <f>IF('ICC Raw Data'!Q73="","",IF('ICC Raw Data'!Q73=100,"O","L"))</f>
        <v>O</v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/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/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>O</v>
      </c>
      <c r="O75" s="17" t="str">
        <f>IF('ICC Raw Data'!O75="","",IF('ICC Raw Data'!O75=100,"O","L"))</f>
        <v/>
      </c>
      <c r="P75" s="17" t="str">
        <f>IF('ICC Raw Data'!P75="","",IF('ICC Raw Data'!P75=100,"O","L"))</f>
        <v/>
      </c>
      <c r="Q75" s="17" t="str">
        <f>IF('ICC Raw Data'!Q75="","",IF('ICC Raw Data'!Q75=100,"O","L"))</f>
        <v>O</v>
      </c>
      <c r="R75" s="17" t="str">
        <f>IF('ICC Raw Data'!R75="","",IF('ICC Raw Data'!R75=100,"O","L"))</f>
        <v/>
      </c>
      <c r="S75" s="17" t="str">
        <f>IF('ICC Raw Data'!S75="","",IF('ICC Raw Data'!S75=100,"O","L"))</f>
        <v/>
      </c>
      <c r="T75" s="17" t="str">
        <f>IF('ICC Raw Data'!T75="","",IF('ICC Raw Data'!T75=100,"O","L"))</f>
        <v/>
      </c>
      <c r="U75" s="17" t="str">
        <f>IF('ICC Raw Data'!U75="","",IF('ICC Raw Data'!U75=100,"O","L"))</f>
        <v/>
      </c>
      <c r="V75" s="17" t="str">
        <f>IF('ICC Raw Data'!V75="","",IF('ICC Raw Data'!V75=100,"O","L"))</f>
        <v/>
      </c>
      <c r="W75" s="17" t="str">
        <f>IF('ICC Raw Data'!W75="","",IF('ICC Raw Data'!W75=100,"O","L"))</f>
        <v/>
      </c>
      <c r="X75" s="17" t="str">
        <f>IF('ICC Raw Data'!X75="","",IF('ICC Raw Data'!X75=100,"O","L"))</f>
        <v/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>L</v>
      </c>
      <c r="K76" s="17" t="str">
        <f>IF('ICC Raw Data'!K76="","",IF('ICC Raw Data'!K76=100,"O","L"))</f>
        <v>L</v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>O</v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/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>L</v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/>
      </c>
      <c r="P79" s="17" t="str">
        <f>IF('ICC Raw Data'!P79="","",IF('ICC Raw Data'!P79=100,"O","L"))</f>
        <v/>
      </c>
      <c r="Q79" s="17" t="str">
        <f>IF('ICC Raw Data'!Q79="","",IF('ICC Raw Data'!Q79=100,"O","L"))</f>
        <v>O</v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/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/>
      </c>
      <c r="Q81" s="17" t="str">
        <f>IF('ICC Raw Data'!Q81="","",IF('ICC Raw Data'!Q81=100,"O","L"))</f>
        <v>O</v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0.2</v>
      </c>
      <c r="E82" s="15">
        <f>'ICC Raw Data'!E82</f>
        <v>1</v>
      </c>
      <c r="F82" s="16">
        <v>5</v>
      </c>
      <c r="G82" s="16" t="str">
        <f>'ICC Raw Data'!G82</f>
        <v/>
      </c>
      <c r="H82" s="17" t="str">
        <f>IF('ICC Raw Data'!H82="","",IF('ICC Raw Data'!H82=100,"O","L"))</f>
        <v>L</v>
      </c>
      <c r="I82" s="17" t="str">
        <f>IF('ICC Raw Data'!I82="","",IF('ICC Raw Data'!I82=100,"O","L"))</f>
        <v>L</v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>O</v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>O</v>
      </c>
      <c r="O83" s="17" t="str">
        <f>IF('ICC Raw Data'!O83="","",IF('ICC Raw Data'!O83=100,"O","L"))</f>
        <v/>
      </c>
      <c r="P83" s="17" t="str">
        <f>IF('ICC Raw Data'!P83="","",IF('ICC Raw Data'!P83=100,"O","L"))</f>
        <v/>
      </c>
      <c r="Q83" s="17" t="str">
        <f>IF('ICC Raw Data'!Q83="","",IF('ICC Raw Data'!Q83=100,"O","L"))</f>
        <v/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0.1111111111111111</v>
      </c>
      <c r="E84" s="15">
        <f>'ICC Raw Data'!E84</f>
        <v>1</v>
      </c>
      <c r="F84" s="16">
        <v>9</v>
      </c>
      <c r="G84" s="16" t="str">
        <f>'ICC Raw Data'!G84</f>
        <v/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>L</v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/>
      </c>
      <c r="Q84" s="17" t="str">
        <f>IF('ICC Raw Data'!Q84="","",IF('ICC Raw Data'!Q84=100,"O","L"))</f>
        <v/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/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/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>L</v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/>
      </c>
      <c r="Q85" s="17" t="str">
        <f>IF('ICC Raw Data'!Q85="","",IF('ICC Raw Data'!Q85=100,"O","L"))</f>
        <v/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0.22222222222222221</v>
      </c>
      <c r="E86" s="15">
        <f>'ICC Raw Data'!E86</f>
        <v>2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>O</v>
      </c>
      <c r="O86" s="17" t="str">
        <f>IF('ICC Raw Data'!O86="","",IF('ICC Raw Data'!O86=100,"O","L"))</f>
        <v/>
      </c>
      <c r="P86" s="17" t="str">
        <f>IF('ICC Raw Data'!P86="","",IF('ICC Raw Data'!P86=100,"O","L"))</f>
        <v/>
      </c>
      <c r="Q86" s="17" t="str">
        <f>IF('ICC Raw Data'!Q86="","",IF('ICC Raw Data'!Q86=100,"O","L"))</f>
        <v/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>O</v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/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0.13333333333333333</v>
      </c>
      <c r="E89" s="15">
        <f>'ICC Raw Data'!E89</f>
        <v>2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>O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/>
      </c>
      <c r="O89" s="17" t="str">
        <f>IF('ICC Raw Data'!O89="","",IF('ICC Raw Data'!O89=100,"O","L"))</f>
        <v/>
      </c>
      <c r="P89" s="17" t="str">
        <f>IF('ICC Raw Data'!P89="","",IF('ICC Raw Data'!P89=100,"O","L"))</f>
        <v/>
      </c>
      <c r="Q89" s="17" t="str">
        <f>IF('ICC Raw Data'!Q89="","",IF('ICC Raw Data'!Q89=100,"O","L"))</f>
        <v>O</v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0.26666666666666666</v>
      </c>
      <c r="E90" s="15">
        <f>'ICC Raw Data'!E90</f>
        <v>4</v>
      </c>
      <c r="F90" s="16">
        <v>15</v>
      </c>
      <c r="G90" s="16">
        <f>'ICC Raw Data'!G90</f>
        <v>25</v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/>
      </c>
      <c r="O90" s="17" t="str">
        <f>IF('ICC Raw Data'!O90="","",IF('ICC Raw Data'!O90=100,"O","L"))</f>
        <v/>
      </c>
      <c r="P90" s="17" t="str">
        <f>IF('ICC Raw Data'!P90="","",IF('ICC Raw Data'!P90=100,"O","L"))</f>
        <v/>
      </c>
      <c r="Q90" s="17" t="str">
        <f>IF('ICC Raw Data'!Q90="","",IF('ICC Raw Data'!Q90=100,"O","L"))</f>
        <v/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/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>O</v>
      </c>
      <c r="O91" s="17" t="str">
        <f>IF('ICC Raw Data'!O91="","",IF('ICC Raw Data'!O91=100,"O","L"))</f>
        <v/>
      </c>
      <c r="P91" s="17" t="str">
        <f>IF('ICC Raw Data'!P91="","",IF('ICC Raw Data'!P91=100,"O","L"))</f>
        <v/>
      </c>
      <c r="Q91" s="17" t="str">
        <f>IF('ICC Raw Data'!Q91="","",IF('ICC Raw Data'!Q91=100,"O","L"))</f>
        <v/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7.6923076923076927E-2</v>
      </c>
      <c r="E92" s="15">
        <f>'ICC Raw Data'!E92</f>
        <v>1</v>
      </c>
      <c r="F92" s="16">
        <v>13</v>
      </c>
      <c r="G92" s="16" t="str">
        <f>'ICC Raw Data'!G92</f>
        <v/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/>
      </c>
      <c r="O92" s="17" t="str">
        <f>IF('ICC Raw Data'!O92="","",IF('ICC Raw Data'!O92=100,"O","L"))</f>
        <v/>
      </c>
      <c r="P92" s="17" t="str">
        <f>IF('ICC Raw Data'!P92="","",IF('ICC Raw Data'!P92=100,"O","L"))</f>
        <v/>
      </c>
      <c r="Q92" s="17" t="str">
        <f>IF('ICC Raw Data'!Q92="","",IF('ICC Raw Data'!Q92=100,"O","L"))</f>
        <v>O</v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>O</v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/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0.6</v>
      </c>
      <c r="E93" s="15">
        <f>'ICC Raw Data'!E93</f>
        <v>3</v>
      </c>
      <c r="F93" s="16">
        <v>5</v>
      </c>
      <c r="G93" s="16">
        <f>'ICC Raw Data'!G93</f>
        <v>50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>O</v>
      </c>
      <c r="O93" s="17" t="str">
        <f>IF('ICC Raw Data'!O93="","",IF('ICC Raw Data'!O93=100,"O","L"))</f>
        <v/>
      </c>
      <c r="P93" s="17" t="str">
        <f>IF('ICC Raw Data'!P93="","",IF('ICC Raw Data'!P93=100,"O","L"))</f>
        <v/>
      </c>
      <c r="Q93" s="17" t="str">
        <f>IF('ICC Raw Data'!Q93="","",IF('ICC Raw Data'!Q93=100,"O","L"))</f>
        <v/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>L</v>
      </c>
      <c r="AH93" s="17" t="str">
        <f>IF('ICC Raw Data'!AH93="","",IF('ICC Raw Data'!AH93=100,"O","L"))</f>
        <v/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0.66666666666666663</v>
      </c>
      <c r="E94" s="15">
        <f>'ICC Raw Data'!E94</f>
        <v>6</v>
      </c>
      <c r="F94" s="16">
        <v>9</v>
      </c>
      <c r="G94" s="16">
        <f>'ICC Raw Data'!G94</f>
        <v>50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/>
      </c>
      <c r="O94" s="17" t="str">
        <f>IF('ICC Raw Data'!O94="","",IF('ICC Raw Data'!O94=100,"O","L"))</f>
        <v/>
      </c>
      <c r="P94" s="17" t="str">
        <f>IF('ICC Raw Data'!P94="","",IF('ICC Raw Data'!P94=100,"O","L"))</f>
        <v/>
      </c>
      <c r="Q94" s="17" t="str">
        <f>IF('ICC Raw Data'!Q94="","",IF('ICC Raw Data'!Q94=100,"O","L"))</f>
        <v>O</v>
      </c>
      <c r="R94" s="17" t="str">
        <f>IF('ICC Raw Data'!R94="","",IF('ICC Raw Data'!R94=100,"O","L"))</f>
        <v/>
      </c>
      <c r="S94" s="17" t="str">
        <f>IF('ICC Raw Data'!S94="","",IF('ICC Raw Data'!S94=100,"O","L"))</f>
        <v/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/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/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>L</v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/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/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/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0.8</v>
      </c>
      <c r="E98" s="15">
        <f>'ICC Raw Data'!E98</f>
        <v>4</v>
      </c>
      <c r="F98" s="16">
        <v>5</v>
      </c>
      <c r="G98" s="16">
        <f>'ICC Raw Data'!G98</f>
        <v>100</v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/>
      </c>
      <c r="O98" s="17" t="str">
        <f>IF('ICC Raw Data'!O98="","",IF('ICC Raw Data'!O98=100,"O","L"))</f>
        <v/>
      </c>
      <c r="P98" s="17" t="str">
        <f>IF('ICC Raw Data'!P98="","",IF('ICC Raw Data'!P98=100,"O","L"))</f>
        <v/>
      </c>
      <c r="Q98" s="17" t="str">
        <f>IF('ICC Raw Data'!Q98="","",IF('ICC Raw Data'!Q98=100,"O","L"))</f>
        <v/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0.73333333333333328</v>
      </c>
      <c r="E99" s="15">
        <f>'ICC Raw Data'!E99</f>
        <v>11</v>
      </c>
      <c r="F99" s="16">
        <v>15</v>
      </c>
      <c r="G99" s="16">
        <f>'ICC Raw Data'!G99</f>
        <v>50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>O</v>
      </c>
      <c r="O99" s="17" t="str">
        <f>IF('ICC Raw Data'!O99="","",IF('ICC Raw Data'!O99=100,"O","L"))</f>
        <v/>
      </c>
      <c r="P99" s="17" t="str">
        <f>IF('ICC Raw Data'!P99="","",IF('ICC Raw Data'!P99=100,"O","L"))</f>
        <v/>
      </c>
      <c r="Q99" s="17" t="str">
        <f>IF('ICC Raw Data'!Q99="","",IF('ICC Raw Data'!Q99=100,"O","L"))</f>
        <v>O</v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/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0.26666666666666666</v>
      </c>
      <c r="E100" s="15">
        <f>'ICC Raw Data'!E100</f>
        <v>4</v>
      </c>
      <c r="F100" s="16">
        <v>15</v>
      </c>
      <c r="G100" s="16">
        <f>'ICC Raw Data'!G100</f>
        <v>25</v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/>
      </c>
      <c r="O100" s="17" t="str">
        <f>IF('ICC Raw Data'!O100="","",IF('ICC Raw Data'!O100=100,"O","L"))</f>
        <v/>
      </c>
      <c r="P100" s="17" t="str">
        <f>IF('ICC Raw Data'!P100="","",IF('ICC Raw Data'!P100=100,"O","L"))</f>
        <v/>
      </c>
      <c r="Q100" s="17" t="str">
        <f>IF('ICC Raw Data'!Q100="","",IF('ICC Raw Data'!Q100=100,"O","L"))</f>
        <v/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>O</v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/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/>
      </c>
      <c r="P101" s="17" t="str">
        <f>IF('ICC Raw Data'!P101="","",IF('ICC Raw Data'!P101=100,"O","L"))</f>
        <v/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0.26666666666666666</v>
      </c>
      <c r="E102" s="15">
        <f>'ICC Raw Data'!E102</f>
        <v>4</v>
      </c>
      <c r="F102" s="16">
        <v>15</v>
      </c>
      <c r="G102" s="16">
        <f>'ICC Raw Data'!G102</f>
        <v>25</v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/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>O</v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/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>O</v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/>
      </c>
      <c r="O104" s="17" t="str">
        <f>IF('ICC Raw Data'!O104="","",IF('ICC Raw Data'!O104=100,"O","L"))</f>
        <v/>
      </c>
      <c r="P104" s="17" t="str">
        <f>IF('ICC Raw Data'!P104="","",IF('ICC Raw Data'!P104=100,"O","L"))</f>
        <v/>
      </c>
      <c r="Q104" s="17" t="str">
        <f>IF('ICC Raw Data'!Q104="","",IF('ICC Raw Data'!Q104=100,"O","L"))</f>
        <v/>
      </c>
      <c r="R104" s="17" t="str">
        <f>IF('ICC Raw Data'!R104="","",IF('ICC Raw Data'!R104=100,"O","L"))</f>
        <v/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/>
      </c>
      <c r="O105" s="17" t="str">
        <f>IF('ICC Raw Data'!O105="","",IF('ICC Raw Data'!O105=100,"O","L"))</f>
        <v/>
      </c>
      <c r="P105" s="17" t="str">
        <f>IF('ICC Raw Data'!P105="","",IF('ICC Raw Data'!P105=100,"O","L"))</f>
        <v/>
      </c>
      <c r="Q105" s="17" t="str">
        <f>IF('ICC Raw Data'!Q105="","",IF('ICC Raw Data'!Q105=100,"O","L"))</f>
        <v/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/>
      </c>
      <c r="O106" s="17" t="str">
        <f>IF('ICC Raw Data'!O106="","",IF('ICC Raw Data'!O106=100,"O","L"))</f>
        <v/>
      </c>
      <c r="P106" s="17" t="str">
        <f>IF('ICC Raw Data'!P106="","",IF('ICC Raw Data'!P106=100,"O","L"))</f>
        <v/>
      </c>
      <c r="Q106" s="17" t="str">
        <f>IF('ICC Raw Data'!Q106="","",IF('ICC Raw Data'!Q106=100,"O","L"))</f>
        <v/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0.2</v>
      </c>
      <c r="E107" s="15">
        <f>'ICC Raw Data'!E107</f>
        <v>1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/>
      </c>
      <c r="O107" s="17" t="str">
        <f>IF('ICC Raw Data'!O107="","",IF('ICC Raw Data'!O107=100,"O","L"))</f>
        <v/>
      </c>
      <c r="P107" s="17" t="str">
        <f>IF('ICC Raw Data'!P107="","",IF('ICC Raw Data'!P107=100,"O","L"))</f>
        <v/>
      </c>
      <c r="Q107" s="17" t="str">
        <f>IF('ICC Raw Data'!Q107="","",IF('ICC Raw Data'!Q107=100,"O","L"))</f>
        <v/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>L</v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/>
      </c>
      <c r="O108" s="17" t="str">
        <f>IF('ICC Raw Data'!O108="","",IF('ICC Raw Data'!O108=100,"O","L"))</f>
        <v/>
      </c>
      <c r="P108" s="17" t="str">
        <f>IF('ICC Raw Data'!P108="","",IF('ICC Raw Data'!P108=100,"O","L"))</f>
        <v/>
      </c>
      <c r="Q108" s="17" t="str">
        <f>IF('ICC Raw Data'!Q108="","",IF('ICC Raw Data'!Q108=100,"O","L"))</f>
        <v/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0.18181818181818182</v>
      </c>
      <c r="E109" s="15">
        <f>'ICC Raw Data'!E109</f>
        <v>2</v>
      </c>
      <c r="F109" s="16">
        <v>11</v>
      </c>
      <c r="G109" s="16" t="str">
        <f>'ICC Raw Data'!G109</f>
        <v/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/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/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>O</v>
      </c>
      <c r="W109" s="17" t="str">
        <f>IF('ICC Raw Data'!W109="","",IF('ICC Raw Data'!W109=100,"O","L"))</f>
        <v>O</v>
      </c>
      <c r="X109" s="17" t="str">
        <f>IF('ICC Raw Data'!X109="","",IF('ICC Raw Data'!X109=100,"O","L"))</f>
        <v>O</v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/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0.2</v>
      </c>
      <c r="E110" s="15">
        <f>'ICC Raw Data'!E110</f>
        <v>1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>O</v>
      </c>
      <c r="O110" s="17" t="str">
        <f>IF('ICC Raw Data'!O110="","",IF('ICC Raw Data'!O110=100,"O","L"))</f>
        <v/>
      </c>
      <c r="P110" s="17" t="str">
        <f>IF('ICC Raw Data'!P110="","",IF('ICC Raw Data'!P110=100,"O","L"))</f>
        <v/>
      </c>
      <c r="Q110" s="17" t="str">
        <f>IF('ICC Raw Data'!Q110="","",IF('ICC Raw Data'!Q110=100,"O","L"))</f>
        <v>O</v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>L</v>
      </c>
      <c r="J111" s="17" t="str">
        <f>IF('ICC Raw Data'!J111="","",IF('ICC Raw Data'!J111=100,"O","L"))</f>
        <v>L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/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0.6</v>
      </c>
      <c r="E112" s="15">
        <f>'ICC Raw Data'!E112</f>
        <v>9</v>
      </c>
      <c r="F112" s="16">
        <v>15</v>
      </c>
      <c r="G112" s="16">
        <f>'ICC Raw Data'!G112</f>
        <v>50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/>
      </c>
      <c r="O112" s="17" t="str">
        <f>IF('ICC Raw Data'!O112="","",IF('ICC Raw Data'!O112=100,"O","L"))</f>
        <v/>
      </c>
      <c r="P112" s="17" t="str">
        <f>IF('ICC Raw Data'!P112="","",IF('ICC Raw Data'!P112=100,"O","L"))</f>
        <v/>
      </c>
      <c r="Q112" s="17" t="str">
        <f>IF('ICC Raw Data'!Q112="","",IF('ICC Raw Data'!Q112=100,"O","L"))</f>
        <v>O</v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/>
      </c>
      <c r="W112" s="17" t="str">
        <f>IF('ICC Raw Data'!W112="","",IF('ICC Raw Data'!W112=100,"O","L"))</f>
        <v/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/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/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/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>L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/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0.73333333333333328</v>
      </c>
      <c r="E115" s="15">
        <f>'ICC Raw Data'!E115</f>
        <v>11</v>
      </c>
      <c r="F115" s="16">
        <v>15</v>
      </c>
      <c r="G115" s="16">
        <f>'ICC Raw Data'!G115</f>
        <v>50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/>
      </c>
      <c r="O115" s="17" t="str">
        <f>IF('ICC Raw Data'!O115="","",IF('ICC Raw Data'!O115=100,"O","L"))</f>
        <v/>
      </c>
      <c r="P115" s="17" t="str">
        <f>IF('ICC Raw Data'!P115="","",IF('ICC Raw Data'!P115=100,"O","L"))</f>
        <v/>
      </c>
      <c r="Q115" s="17" t="str">
        <f>IF('ICC Raw Data'!Q115="","",IF('ICC Raw Data'!Q115=100,"O","L"))</f>
        <v/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>L</v>
      </c>
      <c r="AH115" s="17" t="str">
        <f>IF('ICC Raw Data'!AH115="","",IF('ICC Raw Data'!AH115=100,"O","L"))</f>
        <v/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/>
      </c>
      <c r="O116" s="17" t="str">
        <f>IF('ICC Raw Data'!O116="","",IF('ICC Raw Data'!O116=100,"O","L"))</f>
        <v/>
      </c>
      <c r="P116" s="17" t="str">
        <f>IF('ICC Raw Data'!P116="","",IF('ICC Raw Data'!P116=100,"O","L"))</f>
        <v/>
      </c>
      <c r="Q116" s="17" t="str">
        <f>IF('ICC Raw Data'!Q116="","",IF('ICC Raw Data'!Q116=100,"O","L"))</f>
        <v>O</v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</v>
      </c>
      <c r="E117" s="15">
        <f>'ICC Raw Data'!E117</f>
        <v>0</v>
      </c>
      <c r="F117" s="16">
        <v>6</v>
      </c>
      <c r="G117" s="16" t="str">
        <f>'ICC Raw Data'!G117</f>
        <v/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/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>O</v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0.33333333333333331</v>
      </c>
      <c r="E118" s="15">
        <f>'ICC Raw Data'!E118</f>
        <v>3</v>
      </c>
      <c r="F118" s="16">
        <v>9</v>
      </c>
      <c r="G118" s="16">
        <f>'ICC Raw Data'!G118</f>
        <v>25</v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/>
      </c>
      <c r="O118" s="17" t="str">
        <f>IF('ICC Raw Data'!O118="","",IF('ICC Raw Data'!O118=100,"O","L"))</f>
        <v/>
      </c>
      <c r="P118" s="17" t="str">
        <f>IF('ICC Raw Data'!P118="","",IF('ICC Raw Data'!P118=100,"O","L"))</f>
        <v/>
      </c>
      <c r="Q118" s="17" t="str">
        <f>IF('ICC Raw Data'!Q118="","",IF('ICC Raw Data'!Q118=100,"O","L"))</f>
        <v>O</v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/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0.33333333333333331</v>
      </c>
      <c r="E119" s="15">
        <f>'ICC Raw Data'!E119</f>
        <v>5</v>
      </c>
      <c r="F119" s="16">
        <v>15</v>
      </c>
      <c r="G119" s="16">
        <f>'ICC Raw Data'!G119</f>
        <v>25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/>
      </c>
      <c r="P119" s="17" t="str">
        <f>IF('ICC Raw Data'!P119="","",IF('ICC Raw Data'!P119=100,"O","L"))</f>
        <v/>
      </c>
      <c r="Q119" s="17" t="str">
        <f>IF('ICC Raw Data'!Q119="","",IF('ICC Raw Data'!Q119=100,"O","L"))</f>
        <v>O</v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0.6</v>
      </c>
      <c r="E120" s="15">
        <f>'ICC Raw Data'!E120</f>
        <v>9</v>
      </c>
      <c r="F120" s="16">
        <v>15</v>
      </c>
      <c r="G120" s="16">
        <f>'ICC Raw Data'!G120</f>
        <v>50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/>
      </c>
      <c r="O120" s="17" t="str">
        <f>IF('ICC Raw Data'!O120="","",IF('ICC Raw Data'!O120=100,"O","L"))</f>
        <v/>
      </c>
      <c r="P120" s="17" t="str">
        <f>IF('ICC Raw Data'!P120="","",IF('ICC Raw Data'!P120=100,"O","L"))</f>
        <v/>
      </c>
      <c r="Q120" s="17" t="str">
        <f>IF('ICC Raw Data'!Q120="","",IF('ICC Raw Data'!Q120=100,"O","L"))</f>
        <v>O</v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>L</v>
      </c>
      <c r="AH120" s="17" t="str">
        <f>IF('ICC Raw Data'!AH120="","",IF('ICC Raw Data'!AH120=100,"O","L"))</f>
        <v/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0.1111111111111111</v>
      </c>
      <c r="E121" s="15">
        <f>'ICC Raw Data'!E121</f>
        <v>1</v>
      </c>
      <c r="F121" s="16">
        <v>9</v>
      </c>
      <c r="G121" s="16" t="str">
        <f>'ICC Raw Data'!G121</f>
        <v/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/>
      </c>
      <c r="O121" s="17" t="str">
        <f>IF('ICC Raw Data'!O121="","",IF('ICC Raw Data'!O121=100,"O","L"))</f>
        <v/>
      </c>
      <c r="P121" s="17" t="str">
        <f>IF('ICC Raw Data'!P121="","",IF('ICC Raw Data'!P121=100,"O","L"))</f>
        <v/>
      </c>
      <c r="Q121" s="17" t="str">
        <f>IF('ICC Raw Data'!Q121="","",IF('ICC Raw Data'!Q121=100,"O","L"))</f>
        <v/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>L</v>
      </c>
      <c r="N122" s="17" t="str">
        <f>IF('ICC Raw Data'!N122="","",IF('ICC Raw Data'!N122=100,"O","L"))</f>
        <v>O</v>
      </c>
      <c r="O122" s="17" t="str">
        <f>IF('ICC Raw Data'!O122="","",IF('ICC Raw Data'!O122=100,"O","L"))</f>
        <v/>
      </c>
      <c r="P122" s="17" t="str">
        <f>IF('ICC Raw Data'!P122="","",IF('ICC Raw Data'!P122=100,"O","L"))</f>
        <v/>
      </c>
      <c r="Q122" s="17" t="str">
        <f>IF('ICC Raw Data'!Q122="","",IF('ICC Raw Data'!Q122=100,"O","L"))</f>
        <v/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0.18181818181818182</v>
      </c>
      <c r="E123" s="15">
        <f>'ICC Raw Data'!E123</f>
        <v>2</v>
      </c>
      <c r="F123" s="16">
        <v>11</v>
      </c>
      <c r="G123" s="16">
        <f>'ICC Raw Data'!G123</f>
        <v>25</v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/>
      </c>
      <c r="O123" s="17" t="str">
        <f>IF('ICC Raw Data'!O123="","",IF('ICC Raw Data'!O123=100,"O","L"))</f>
        <v/>
      </c>
      <c r="P123" s="17" t="str">
        <f>IF('ICC Raw Data'!P123="","",IF('ICC Raw Data'!P123=100,"O","L"))</f>
        <v/>
      </c>
      <c r="Q123" s="17" t="str">
        <f>IF('ICC Raw Data'!Q123="","",IF('ICC Raw Data'!Q123=100,"O","L"))</f>
        <v>O</v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>O</v>
      </c>
      <c r="W123" s="17" t="str">
        <f>IF('ICC Raw Data'!W123="","",IF('ICC Raw Data'!W123=100,"O","L"))</f>
        <v>O</v>
      </c>
      <c r="X123" s="17" t="str">
        <f>IF('ICC Raw Data'!X123="","",IF('ICC Raw Data'!X123=100,"O","L"))</f>
        <v>O</v>
      </c>
      <c r="Y123" s="17" t="str">
        <f>IF('ICC Raw Data'!Y123="","",IF('ICC Raw Data'!Y123=100,"O","L"))</f>
        <v>O</v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/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/>
      </c>
      <c r="O124" s="17" t="str">
        <f>IF('ICC Raw Data'!O124="","",IF('ICC Raw Data'!O124=100,"O","L"))</f>
        <v/>
      </c>
      <c r="P124" s="17" t="str">
        <f>IF('ICC Raw Data'!P124="","",IF('ICC Raw Data'!P124=100,"O","L"))</f>
        <v/>
      </c>
      <c r="Q124" s="17" t="str">
        <f>IF('ICC Raw Data'!Q124="","",IF('ICC Raw Data'!Q124=100,"O","L"))</f>
        <v/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/>
      </c>
      <c r="O125" s="17" t="str">
        <f>IF('ICC Raw Data'!O125="","",IF('ICC Raw Data'!O125=100,"O","L"))</f>
        <v/>
      </c>
      <c r="P125" s="17" t="str">
        <f>IF('ICC Raw Data'!P125="","",IF('ICC Raw Data'!P125=100,"O","L"))</f>
        <v/>
      </c>
      <c r="Q125" s="17" t="str">
        <f>IF('ICC Raw Data'!Q125="","",IF('ICC Raw Data'!Q125=100,"O","L"))</f>
        <v>O</v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0.90909090909090906</v>
      </c>
      <c r="E126" s="15">
        <f>'ICC Raw Data'!E126</f>
        <v>10</v>
      </c>
      <c r="F126" s="16">
        <v>11</v>
      </c>
      <c r="G126" s="16">
        <f>'ICC Raw Data'!G126</f>
        <v>100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/>
      </c>
      <c r="O126" s="17" t="str">
        <f>IF('ICC Raw Data'!O126="","",IF('ICC Raw Data'!O126=100,"O","L"))</f>
        <v/>
      </c>
      <c r="P126" s="17" t="str">
        <f>IF('ICC Raw Data'!P126="","",IF('ICC Raw Data'!P126=100,"O","L"))</f>
        <v/>
      </c>
      <c r="Q126" s="17" t="str">
        <f>IF('ICC Raw Data'!Q126="","",IF('ICC Raw Data'!Q126=100,"O","L"))</f>
        <v/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0.16666666666666666</v>
      </c>
      <c r="E127" s="15">
        <f>'ICC Raw Data'!E127</f>
        <v>1</v>
      </c>
      <c r="F127" s="16">
        <v>6</v>
      </c>
      <c r="G127" s="16" t="str">
        <f>'ICC Raw Data'!G127</f>
        <v/>
      </c>
      <c r="H127" s="17" t="str">
        <f>IF('ICC Raw Data'!H127="","",IF('ICC Raw Data'!H127=100,"O","L"))</f>
        <v>L</v>
      </c>
      <c r="I127" s="17" t="str">
        <f>IF('ICC Raw Data'!I127="","",IF('ICC Raw Data'!I127=100,"O","L"))</f>
        <v>L</v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/>
      </c>
      <c r="O127" s="17" t="str">
        <f>IF('ICC Raw Data'!O127="","",IF('ICC Raw Data'!O127=100,"O","L"))</f>
        <v/>
      </c>
      <c r="P127" s="17" t="str">
        <f>IF('ICC Raw Data'!P127="","",IF('ICC Raw Data'!P127=100,"O","L"))</f>
        <v/>
      </c>
      <c r="Q127" s="17" t="str">
        <f>IF('ICC Raw Data'!Q127="","",IF('ICC Raw Data'!Q127=100,"O","L"))</f>
        <v/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/>
      </c>
      <c r="O128" s="17" t="str">
        <f>IF('ICC Raw Data'!O128="","",IF('ICC Raw Data'!O128=100,"O","L"))</f>
        <v/>
      </c>
      <c r="P128" s="17" t="str">
        <f>IF('ICC Raw Data'!P128="","",IF('ICC Raw Data'!P128=100,"O","L"))</f>
        <v/>
      </c>
      <c r="Q128" s="17" t="str">
        <f>IF('ICC Raw Data'!Q128="","",IF('ICC Raw Data'!Q128=100,"O","L"))</f>
        <v/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>O</v>
      </c>
      <c r="O129" s="17" t="str">
        <f>IF('ICC Raw Data'!O129="","",IF('ICC Raw Data'!O129=100,"O","L"))</f>
        <v/>
      </c>
      <c r="P129" s="17" t="str">
        <f>IF('ICC Raw Data'!P129="","",IF('ICC Raw Data'!P129=100,"O","L"))</f>
        <v/>
      </c>
      <c r="Q129" s="17" t="str">
        <f>IF('ICC Raw Data'!Q129="","",IF('ICC Raw Data'!Q129=100,"O","L"))</f>
        <v>O</v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/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>O</v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/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/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/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/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>L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/>
      </c>
      <c r="P135" s="17" t="str">
        <f>IF('ICC Raw Data'!P135="","",IF('ICC Raw Data'!P135=100,"O","L"))</f>
        <v/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/>
      </c>
      <c r="O136" s="17" t="str">
        <f>IF('ICC Raw Data'!O136="","",IF('ICC Raw Data'!O136=100,"O","L"))</f>
        <v/>
      </c>
      <c r="P136" s="17" t="str">
        <f>IF('ICC Raw Data'!P136="","",IF('ICC Raw Data'!P136=100,"O","L"))</f>
        <v/>
      </c>
      <c r="Q136" s="17" t="str">
        <f>IF('ICC Raw Data'!Q136="","",IF('ICC Raw Data'!Q136=100,"O","L"))</f>
        <v/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0.7</v>
      </c>
      <c r="E137" s="15">
        <f>'ICC Raw Data'!E137</f>
        <v>7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/>
      </c>
      <c r="Q137" s="17" t="str">
        <f>IF('ICC Raw Data'!Q137="","",IF('ICC Raw Data'!Q137=100,"O","L"))</f>
        <v>O</v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/>
      </c>
      <c r="P138" s="17" t="str">
        <f>IF('ICC Raw Data'!P138="","",IF('ICC Raw Data'!P138=100,"O","L"))</f>
        <v/>
      </c>
      <c r="Q138" s="17" t="str">
        <f>IF('ICC Raw Data'!Q138="","",IF('ICC Raw Data'!Q138=100,"O","L"))</f>
        <v/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0.26666666666666666</v>
      </c>
      <c r="E139" s="15">
        <f>'ICC Raw Data'!E139</f>
        <v>4</v>
      </c>
      <c r="F139" s="16">
        <v>15</v>
      </c>
      <c r="G139" s="16">
        <f>'ICC Raw Data'!G139</f>
        <v>25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/>
      </c>
      <c r="O139" s="17" t="str">
        <f>IF('ICC Raw Data'!O139="","",IF('ICC Raw Data'!O139=100,"O","L"))</f>
        <v/>
      </c>
      <c r="P139" s="17" t="str">
        <f>IF('ICC Raw Data'!P139="","",IF('ICC Raw Data'!P139=100,"O","L"))</f>
        <v/>
      </c>
      <c r="Q139" s="17" t="str">
        <f>IF('ICC Raw Data'!Q139="","",IF('ICC Raw Data'!Q139=100,"O","L"))</f>
        <v>O</v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>O</v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/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0.26666666666666666</v>
      </c>
      <c r="E140" s="15">
        <f>'ICC Raw Data'!E140</f>
        <v>4</v>
      </c>
      <c r="F140" s="16">
        <v>15</v>
      </c>
      <c r="G140" s="16">
        <f>'ICC Raw Data'!G140</f>
        <v>25</v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/>
      </c>
      <c r="O140" s="17" t="str">
        <f>IF('ICC Raw Data'!O140="","",IF('ICC Raw Data'!O140=100,"O","L"))</f>
        <v/>
      </c>
      <c r="P140" s="17" t="str">
        <f>IF('ICC Raw Data'!P140="","",IF('ICC Raw Data'!P140=100,"O","L"))</f>
        <v/>
      </c>
      <c r="Q140" s="17" t="str">
        <f>IF('ICC Raw Data'!Q140="","",IF('ICC Raw Data'!Q140=100,"O","L"))</f>
        <v/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/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>L</v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/>
      </c>
      <c r="O141" s="17" t="str">
        <f>IF('ICC Raw Data'!O141="","",IF('ICC Raw Data'!O141=100,"O","L"))</f>
        <v/>
      </c>
      <c r="P141" s="17" t="str">
        <f>IF('ICC Raw Data'!P141="","",IF('ICC Raw Data'!P141=100,"O","L"))</f>
        <v/>
      </c>
      <c r="Q141" s="17" t="str">
        <f>IF('ICC Raw Data'!Q141="","",IF('ICC Raw Data'!Q141=100,"O","L"))</f>
        <v>O</v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/>
      </c>
      <c r="Q142" s="17" t="str">
        <f>IF('ICC Raw Data'!Q142="","",IF('ICC Raw Data'!Q142=100,"O","L"))</f>
        <v/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</v>
      </c>
      <c r="E143" s="15">
        <f>'ICC Raw Data'!E143</f>
        <v>0</v>
      </c>
      <c r="F143" s="16">
        <v>5</v>
      </c>
      <c r="G143" s="16" t="str">
        <f>'ICC Raw Data'!G143</f>
        <v/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>L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>O</v>
      </c>
      <c r="O143" s="17" t="str">
        <f>IF('ICC Raw Data'!O143="","",IF('ICC Raw Data'!O143=100,"O","L"))</f>
        <v/>
      </c>
      <c r="P143" s="17" t="str">
        <f>IF('ICC Raw Data'!P143="","",IF('ICC Raw Data'!P143=100,"O","L"))</f>
        <v/>
      </c>
      <c r="Q143" s="17" t="str">
        <f>IF('ICC Raw Data'!Q143="","",IF('ICC Raw Data'!Q143=100,"O","L"))</f>
        <v/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>L</v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/>
      </c>
      <c r="P144" s="17" t="str">
        <f>IF('ICC Raw Data'!P144="","",IF('ICC Raw Data'!P144=100,"O","L"))</f>
        <v/>
      </c>
      <c r="Q144" s="17" t="str">
        <f>IF('ICC Raw Data'!Q144="","",IF('ICC Raw Data'!Q144=100,"O","L"))</f>
        <v/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0.2</v>
      </c>
      <c r="E145" s="15">
        <f>'ICC Raw Data'!E145</f>
        <v>1</v>
      </c>
      <c r="F145" s="16">
        <v>5</v>
      </c>
      <c r="G145" s="16" t="str">
        <f>'ICC Raw Data'!G145</f>
        <v/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/>
      </c>
      <c r="O145" s="17" t="str">
        <f>IF('ICC Raw Data'!O145="","",IF('ICC Raw Data'!O145=100,"O","L"))</f>
        <v/>
      </c>
      <c r="P145" s="17" t="str">
        <f>IF('ICC Raw Data'!P145="","",IF('ICC Raw Data'!P145=100,"O","L"))</f>
        <v/>
      </c>
      <c r="Q145" s="17" t="str">
        <f>IF('ICC Raw Data'!Q145="","",IF('ICC Raw Data'!Q145=100,"O","L"))</f>
        <v>O</v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/>
      </c>
      <c r="Q146" s="17" t="str">
        <f>IF('ICC Raw Data'!Q146="","",IF('ICC Raw Data'!Q146=100,"O","L"))</f>
        <v/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1.2</v>
      </c>
      <c r="E147" s="15">
        <f>'ICC Raw Data'!E147</f>
        <v>6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/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/>
      </c>
      <c r="Q147" s="17" t="str">
        <f>IF('ICC Raw Data'!Q147="","",IF('ICC Raw Data'!Q147=100,"O","L"))</f>
        <v/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>L</v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>O</v>
      </c>
      <c r="O148" s="17" t="str">
        <f>IF('ICC Raw Data'!O148="","",IF('ICC Raw Data'!O148=100,"O","L"))</f>
        <v/>
      </c>
      <c r="P148" s="17" t="str">
        <f>IF('ICC Raw Data'!P148="","",IF('ICC Raw Data'!P148=100,"O","L"))</f>
        <v/>
      </c>
      <c r="Q148" s="17" t="str">
        <f>IF('ICC Raw Data'!Q148="","",IF('ICC Raw Data'!Q148=100,"O","L"))</f>
        <v/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>L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/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/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0.25</v>
      </c>
      <c r="E150" s="15">
        <f>'ICC Raw Data'!E150</f>
        <v>2</v>
      </c>
      <c r="F150" s="16">
        <v>8</v>
      </c>
      <c r="G150" s="16">
        <f>'ICC Raw Data'!G150</f>
        <v>25</v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L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/>
      </c>
      <c r="O150" s="17" t="str">
        <f>IF('ICC Raw Data'!O150="","",IF('ICC Raw Data'!O150=100,"O","L"))</f>
        <v/>
      </c>
      <c r="P150" s="17" t="str">
        <f>IF('ICC Raw Data'!P150="","",IF('ICC Raw Data'!P150=100,"O","L"))</f>
        <v/>
      </c>
      <c r="Q150" s="17" t="str">
        <f>IF('ICC Raw Data'!Q150="","",IF('ICC Raw Data'!Q150=100,"O","L"))</f>
        <v/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/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>L</v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/>
      </c>
      <c r="O151" s="17" t="str">
        <f>IF('ICC Raw Data'!O151="","",IF('ICC Raw Data'!O151=100,"O","L"))</f>
        <v/>
      </c>
      <c r="P151" s="17" t="str">
        <f>IF('ICC Raw Data'!P151="","",IF('ICC Raw Data'!P151=100,"O","L"))</f>
        <v/>
      </c>
      <c r="Q151" s="17" t="str">
        <f>IF('ICC Raw Data'!Q151="","",IF('ICC Raw Data'!Q151=100,"O","L"))</f>
        <v>O</v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>L</v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0.5714285714285714</v>
      </c>
      <c r="E152" s="15">
        <f>'ICC Raw Data'!E152</f>
        <v>4</v>
      </c>
      <c r="F152" s="16">
        <v>7</v>
      </c>
      <c r="G152" s="16">
        <f>'ICC Raw Data'!G152</f>
        <v>50</v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>O</v>
      </c>
      <c r="O152" s="17" t="str">
        <f>IF('ICC Raw Data'!O152="","",IF('ICC Raw Data'!O152=100,"O","L"))</f>
        <v/>
      </c>
      <c r="P152" s="17" t="str">
        <f>IF('ICC Raw Data'!P152="","",IF('ICC Raw Data'!P152=100,"O","L"))</f>
        <v/>
      </c>
      <c r="Q152" s="17" t="str">
        <f>IF('ICC Raw Data'!Q152="","",IF('ICC Raw Data'!Q152=100,"O","L"))</f>
        <v>O</v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/>
      </c>
      <c r="W152" s="17" t="str">
        <f>IF('ICC Raw Data'!W152="","",IF('ICC Raw Data'!W152=100,"O","L"))</f>
        <v/>
      </c>
      <c r="X152" s="17" t="str">
        <f>IF('ICC Raw Data'!X152="","",IF('ICC Raw Data'!X152=100,"O","L"))</f>
        <v/>
      </c>
      <c r="Y152" s="17" t="str">
        <f>IF('ICC Raw Data'!Y152="","",IF('ICC Raw Data'!Y152=100,"O","L"))</f>
        <v/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>L</v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0.2</v>
      </c>
      <c r="E153" s="15">
        <f>'ICC Raw Data'!E153</f>
        <v>1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/>
      </c>
      <c r="O153" s="17" t="str">
        <f>IF('ICC Raw Data'!O153="","",IF('ICC Raw Data'!O153=100,"O","L"))</f>
        <v/>
      </c>
      <c r="P153" s="17" t="str">
        <f>IF('ICC Raw Data'!P153="","",IF('ICC Raw Data'!P153=100,"O","L"))</f>
        <v/>
      </c>
      <c r="Q153" s="17" t="str">
        <f>IF('ICC Raw Data'!Q153="","",IF('ICC Raw Data'!Q153=100,"O","L"))</f>
        <v>O</v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0.16666666666666666</v>
      </c>
      <c r="E154" s="15">
        <f>'ICC Raw Data'!E154</f>
        <v>2</v>
      </c>
      <c r="F154" s="16">
        <v>12</v>
      </c>
      <c r="G154" s="16" t="str">
        <f>'ICC Raw Data'!G154</f>
        <v/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/>
      </c>
      <c r="O154" s="17" t="str">
        <f>IF('ICC Raw Data'!O154="","",IF('ICC Raw Data'!O154=100,"O","L"))</f>
        <v/>
      </c>
      <c r="P154" s="17" t="str">
        <f>IF('ICC Raw Data'!P154="","",IF('ICC Raw Data'!P154=100,"O","L"))</f>
        <v/>
      </c>
      <c r="Q154" s="17" t="str">
        <f>IF('ICC Raw Data'!Q154="","",IF('ICC Raw Data'!Q154=100,"O","L"))</f>
        <v/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/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/>
      </c>
      <c r="P155" s="17" t="str">
        <f>IF('ICC Raw Data'!P155="","",IF('ICC Raw Data'!P155=100,"O","L"))</f>
        <v/>
      </c>
      <c r="Q155" s="17" t="str">
        <f>IF('ICC Raw Data'!Q155="","",IF('ICC Raw Data'!Q155=100,"O","L"))</f>
        <v/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/>
      </c>
      <c r="P156" s="17" t="str">
        <f>IF('ICC Raw Data'!P156="","",IF('ICC Raw Data'!P156=100,"O","L"))</f>
        <v/>
      </c>
      <c r="Q156" s="17" t="str">
        <f>IF('ICC Raw Data'!Q156="","",IF('ICC Raw Data'!Q156=100,"O","L"))</f>
        <v/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/>
      </c>
      <c r="O158" s="17" t="str">
        <f>IF('ICC Raw Data'!O158="","",IF('ICC Raw Data'!O158=100,"O","L"))</f>
        <v/>
      </c>
      <c r="P158" s="17" t="str">
        <f>IF('ICC Raw Data'!P158="","",IF('ICC Raw Data'!P158=100,"O","L"))</f>
        <v/>
      </c>
      <c r="Q158" s="17" t="str">
        <f>IF('ICC Raw Data'!Q158="","",IF('ICC Raw Data'!Q158=100,"O","L"))</f>
        <v/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0.5</v>
      </c>
      <c r="E159" s="15">
        <f>'ICC Raw Data'!E159</f>
        <v>3</v>
      </c>
      <c r="F159" s="16">
        <v>6</v>
      </c>
      <c r="G159" s="16">
        <f>'ICC Raw Data'!G159</f>
        <v>50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/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</v>
      </c>
      <c r="E160" s="15">
        <f>'ICC Raw Data'!E160</f>
        <v>0</v>
      </c>
      <c r="F160" s="16">
        <v>8</v>
      </c>
      <c r="G160" s="16" t="str">
        <f>'ICC Raw Data'!G160</f>
        <v/>
      </c>
      <c r="H160" s="17" t="str">
        <f>IF('ICC Raw Data'!H160="","",IF('ICC Raw Data'!H160=100,"O","L"))</f>
        <v>L</v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/>
      </c>
      <c r="O160" s="17" t="str">
        <f>IF('ICC Raw Data'!O160="","",IF('ICC Raw Data'!O160=100,"O","L"))</f>
        <v/>
      </c>
      <c r="P160" s="17" t="str">
        <f>IF('ICC Raw Data'!P160="","",IF('ICC Raw Data'!P160=100,"O","L"))</f>
        <v/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0.2</v>
      </c>
      <c r="E162" s="15">
        <f>'ICC Raw Data'!E162</f>
        <v>1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/>
      </c>
      <c r="O162" s="17" t="str">
        <f>IF('ICC Raw Data'!O162="","",IF('ICC Raw Data'!O162=100,"O","L"))</f>
        <v/>
      </c>
      <c r="P162" s="17" t="str">
        <f>IF('ICC Raw Data'!P162="","",IF('ICC Raw Data'!P162=100,"O","L"))</f>
        <v/>
      </c>
      <c r="Q162" s="17" t="str">
        <f>IF('ICC Raw Data'!Q162="","",IF('ICC Raw Data'!Q162=100,"O","L"))</f>
        <v>O</v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0.4</v>
      </c>
      <c r="E163" s="15">
        <f>'ICC Raw Data'!E163</f>
        <v>2</v>
      </c>
      <c r="F163" s="16">
        <v>5</v>
      </c>
      <c r="G163" s="16">
        <f>'ICC Raw Data'!G163</f>
        <v>25</v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>L</v>
      </c>
      <c r="K163" s="17" t="str">
        <f>IF('ICC Raw Data'!K163="","",IF('ICC Raw Data'!K163=100,"O","L"))</f>
        <v>L</v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>O</v>
      </c>
      <c r="X163" s="17" t="str">
        <f>IF('ICC Raw Data'!X163="","",IF('ICC Raw Data'!X163=100,"O","L"))</f>
        <v>O</v>
      </c>
      <c r="Y163" s="17" t="str">
        <f>IF('ICC Raw Data'!Y163="","",IF('ICC Raw Data'!Y163=100,"O","L"))</f>
        <v>O</v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/>
      </c>
      <c r="O164" s="17" t="str">
        <f>IF('ICC Raw Data'!O164="","",IF('ICC Raw Data'!O164=100,"O","L"))</f>
        <v/>
      </c>
      <c r="P164" s="17" t="str">
        <f>IF('ICC Raw Data'!P164="","",IF('ICC Raw Data'!P164=100,"O","L"))</f>
        <v/>
      </c>
      <c r="Q164" s="17" t="str">
        <f>IF('ICC Raw Data'!Q164="","",IF('ICC Raw Data'!Q164=100,"O","L"))</f>
        <v/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/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/>
      </c>
      <c r="O166" s="17" t="str">
        <f>IF('ICC Raw Data'!O166="","",IF('ICC Raw Data'!O166=100,"O","L"))</f>
        <v/>
      </c>
      <c r="P166" s="17" t="str">
        <f>IF('ICC Raw Data'!P166="","",IF('ICC Raw Data'!P166=100,"O","L"))</f>
        <v/>
      </c>
      <c r="Q166" s="17" t="str">
        <f>IF('ICC Raw Data'!Q166="","",IF('ICC Raw Data'!Q166=100,"O","L"))</f>
        <v/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/>
      </c>
      <c r="Q167" s="17" t="str">
        <f>IF('ICC Raw Data'!Q167="","",IF('ICC Raw Data'!Q167=100,"O","L"))</f>
        <v/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1.6</v>
      </c>
      <c r="E168" s="15">
        <f>'ICC Raw Data'!E168</f>
        <v>8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>L</v>
      </c>
      <c r="K168" s="17" t="str">
        <f>IF('ICC Raw Data'!K168="","",IF('ICC Raw Data'!K168=100,"O","L"))</f>
        <v>L</v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/>
      </c>
      <c r="O168" s="17" t="str">
        <f>IF('ICC Raw Data'!O168="","",IF('ICC Raw Data'!O168=100,"O","L"))</f>
        <v/>
      </c>
      <c r="P168" s="17" t="str">
        <f>IF('ICC Raw Data'!P168="","",IF('ICC Raw Data'!P168=100,"O","L"))</f>
        <v/>
      </c>
      <c r="Q168" s="17" t="str">
        <f>IF('ICC Raw Data'!Q168="","",IF('ICC Raw Data'!Q168=100,"O","L"))</f>
        <v>O</v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>L</v>
      </c>
      <c r="AH168" s="17" t="str">
        <f>IF('ICC Raw Data'!AH168="","",IF('ICC Raw Data'!AH168=100,"O","L"))</f>
        <v/>
      </c>
    </row>
  </sheetData>
  <conditionalFormatting sqref="D2:D168">
    <cfRule type="cellIs" dxfId="50" priority="6" operator="equal">
      <formula>0</formula>
    </cfRule>
  </conditionalFormatting>
  <conditionalFormatting sqref="E2:E168">
    <cfRule type="cellIs" dxfId="49" priority="1" operator="between">
      <formula>-1</formula>
      <formula>-30</formula>
    </cfRule>
  </conditionalFormatting>
  <conditionalFormatting sqref="G2:G168">
    <cfRule type="cellIs" dxfId="48" priority="3" operator="equal">
      <formula>100</formula>
    </cfRule>
    <cfRule type="cellIs" dxfId="47" priority="4" operator="equal">
      <formula>50</formula>
    </cfRule>
    <cfRule type="cellIs" dxfId="46" priority="5" operator="equal">
      <formula>25</formula>
    </cfRule>
  </conditionalFormatting>
  <conditionalFormatting sqref="H2:AH168">
    <cfRule type="cellIs" dxfId="45" priority="2" operator="equal">
      <formula>25</formula>
    </cfRule>
    <cfRule type="cellIs" dxfId="44" priority="10" operator="equal">
      <formula>100</formula>
    </cfRule>
    <cfRule type="cellIs" dxfId="43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ColWidth="8.88671875" defaultRowHeight="14.4"/>
  <cols>
    <col min="1" max="1" width="8.88671875" style="28"/>
    <col min="2" max="2" width="14.554687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111" t="s">
        <v>227</v>
      </c>
      <c r="E6" s="112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113" t="s">
        <v>210</v>
      </c>
      <c r="E7" s="113"/>
      <c r="F7" s="87" t="str">
        <f>IF(C3="","",IF(H7="","NOT RECEIVED",IF(H7="O","ON TIME",IF(H7="L","LATE",""))))</f>
        <v/>
      </c>
      <c r="G7" s="88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114" t="s">
        <v>209</v>
      </c>
      <c r="E8" s="114"/>
      <c r="F8" s="89" t="str">
        <f>IF(C3="","",IF(H8="","NOT RECEIVED",IF(H8="O","ON TIME",IF(H8="L","LATE",""))))</f>
        <v/>
      </c>
      <c r="G8" s="90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115" t="s">
        <v>208</v>
      </c>
      <c r="E9" s="115"/>
      <c r="F9" s="91" t="str">
        <f>IF(C3="","",IF(H9="","NOT RECEIVED",IF(H9="O","ON TIME",IF(H9="L","LATE"))))</f>
        <v/>
      </c>
      <c r="G9" s="92"/>
      <c r="H9" s="35" t="str">
        <f>IF(C3="","",VLOOKUP(C3,Data!A1:AH168,10,FALSE))</f>
        <v/>
      </c>
    </row>
    <row r="10" spans="1:14" ht="18.600000000000001" customHeight="1">
      <c r="C10" s="98" t="s">
        <v>220</v>
      </c>
      <c r="D10" s="116" t="s">
        <v>207</v>
      </c>
      <c r="E10" s="116"/>
      <c r="F10" s="93" t="str">
        <f>IF(C3="","",IF(H10="","NOT RECEIVED",IF(H10="S","SILVER",IF(H10="O","ON TIME",IF(H10="L","LATE","")))))</f>
        <v/>
      </c>
      <c r="G10" s="94"/>
      <c r="H10" s="35" t="str">
        <f>IF(C3="","",VLOOKUP(C3,Data!A1:AH168,13,FALSE))</f>
        <v/>
      </c>
    </row>
    <row r="11" spans="1:14" ht="18.600000000000001" customHeight="1">
      <c r="C11" s="99"/>
      <c r="D11" s="97" t="s">
        <v>204</v>
      </c>
      <c r="E11" s="97"/>
      <c r="F11" s="95" t="str">
        <f>IF(C3="","",IF(H11="","NOT RECEIVED",IF(H11="O","ON TIME",IF(H11="L","LATE",""))))</f>
        <v/>
      </c>
      <c r="G11" s="96"/>
      <c r="H11" s="35" t="str">
        <f>IF(C3="","",VLOOKUP(C3,Data!A1:AH168,12,FALSE))</f>
        <v/>
      </c>
    </row>
    <row r="12" spans="1:14" ht="18.600000000000001" customHeight="1" thickBot="1">
      <c r="C12" s="100"/>
      <c r="D12" s="107" t="s">
        <v>203</v>
      </c>
      <c r="E12" s="107"/>
      <c r="F12" s="79" t="str">
        <f>IF(C3="","",IF(H12="","NOT RECEIVED",IF(H12="O","ON TIME",IF(H12="L","LATE",""))))</f>
        <v/>
      </c>
      <c r="G12" s="80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108" t="s">
        <v>206</v>
      </c>
      <c r="E13" s="108"/>
      <c r="F13" s="81" t="str">
        <f>IF(C3="","",IF(H13="","NOT RECEIVED",IF(H13="O","ON TIME",IF(H13="L","LATE",""))))</f>
        <v/>
      </c>
      <c r="G13" s="82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109" t="s">
        <v>205</v>
      </c>
      <c r="E14" s="109"/>
      <c r="F14" s="83" t="str">
        <f>IF(C3="","",IF(H14="","NOT RECEIVED",IF(H14="O","ON TIME",IF(H14="L","LATE",""))))</f>
        <v/>
      </c>
      <c r="G14" s="84"/>
      <c r="H14" s="35" t="str">
        <f>IF(C3="","",VLOOKUP(C3,Data!A1:AH168,15,FALSE))</f>
        <v/>
      </c>
    </row>
    <row r="15" spans="1:14">
      <c r="C15" s="101" t="s">
        <v>223</v>
      </c>
      <c r="D15" s="110" t="s">
        <v>204</v>
      </c>
      <c r="E15" s="110"/>
      <c r="F15" s="85" t="str">
        <f>IF(C3="","",IF(H15="","NOT RECEIVED",IF(H15="O","ON TIME",IF(H15="L","LATE",""))))</f>
        <v/>
      </c>
      <c r="G15" s="86"/>
      <c r="H15" s="35" t="str">
        <f>IF(C3="","",VLOOKUP(C3,Data!A1:AH168,17,FALSE))</f>
        <v/>
      </c>
    </row>
    <row r="16" spans="1:14">
      <c r="C16" s="102"/>
      <c r="D16" s="106" t="s">
        <v>203</v>
      </c>
      <c r="E16" s="106"/>
      <c r="F16" s="75" t="str">
        <f>IF(C3="","",IF(H16="","NOT RECEIVED",IF(H16="O","ON TIME",IF(H16="L","LATE",""))))</f>
        <v/>
      </c>
      <c r="G16" s="76"/>
      <c r="H16" s="35" t="str">
        <f>IF(C3="","",VLOOKUP(C3,Data!A1:AH168,16,FALSE))</f>
        <v/>
      </c>
    </row>
    <row r="17" spans="3:8">
      <c r="C17" s="102"/>
      <c r="D17" s="106" t="s">
        <v>202</v>
      </c>
      <c r="E17" s="106"/>
      <c r="F17" s="75" t="str">
        <f>IF(C3="","",IF(H17="","NOT RECEIVED",IF(H17="O","ON TIME",IF(H17="L","LATE",""))))</f>
        <v/>
      </c>
      <c r="G17" s="76"/>
      <c r="H17" s="35" t="str">
        <f>IF(C3="","",VLOOKUP(C3,Data!A1:AH168,18,FALSE))</f>
        <v/>
      </c>
    </row>
    <row r="18" spans="3:8">
      <c r="C18" s="102"/>
      <c r="D18" s="104" t="s">
        <v>201</v>
      </c>
      <c r="E18" s="104"/>
      <c r="F18" s="75" t="str">
        <f>IF(C3="","",IF(H18="","NOT RECEIVED",IF(H18="O","ON TIME",IF(H18="L","LATE",""))))</f>
        <v/>
      </c>
      <c r="G18" s="76"/>
      <c r="H18" s="35" t="str">
        <f>IF(C3="","",VLOOKUP(C3,Data!A1:AH168,19,FALSE))</f>
        <v/>
      </c>
    </row>
    <row r="19" spans="3:8">
      <c r="C19" s="102"/>
      <c r="D19" s="104" t="s">
        <v>211</v>
      </c>
      <c r="E19" s="104"/>
      <c r="F19" s="75" t="str">
        <f>IF(C3="","",IF(H19="","NOT RECEIVED",IF(H19="O","ON TIME",IF(H19="L","LATE",""))))</f>
        <v/>
      </c>
      <c r="G19" s="76"/>
      <c r="H19" s="35" t="str">
        <f>IF(C3="","",VLOOKUP(C3,Data!A1:AH168,20,FALSE))</f>
        <v/>
      </c>
    </row>
    <row r="20" spans="3:8">
      <c r="C20" s="102"/>
      <c r="D20" s="104" t="s">
        <v>212</v>
      </c>
      <c r="E20" s="104"/>
      <c r="F20" s="75" t="str">
        <f>IF(C3="","",IF(H20="","NOT RECEIVED",IF(H20="O","ON TIME",IF(H20="L","LATE",""))))</f>
        <v/>
      </c>
      <c r="G20" s="76"/>
      <c r="H20" s="35" t="str">
        <f>IF(C3="","",VLOOKUP(C3,Data!A1:AH168,21,FALSE))</f>
        <v/>
      </c>
    </row>
    <row r="21" spans="3:8">
      <c r="C21" s="102"/>
      <c r="D21" s="104" t="s">
        <v>213</v>
      </c>
      <c r="E21" s="104"/>
      <c r="F21" s="75" t="str">
        <f>IF(C3="","",IF(H21="","NOT RECEIVED",IF(H21="O","ON TIME",IF(H21="L","LATE",""))))</f>
        <v/>
      </c>
      <c r="G21" s="76"/>
      <c r="H21" s="35" t="str">
        <f>IF(C3="","",VLOOKUP(C3,Data!A1:AH168,22,FALSE))</f>
        <v/>
      </c>
    </row>
    <row r="22" spans="3:8">
      <c r="C22" s="102"/>
      <c r="D22" s="104" t="s">
        <v>214</v>
      </c>
      <c r="E22" s="104"/>
      <c r="F22" s="75" t="str">
        <f>IF(C3="","",IF(H22="","NOT RECEIVED",IF(H22="O","ON TIME",IF(H22="L","LATE",""))))</f>
        <v/>
      </c>
      <c r="G22" s="76"/>
      <c r="H22" s="35" t="str">
        <f>IF(C3="","",VLOOKUP(C3,Data!A1:AH168,24,FALSE))</f>
        <v/>
      </c>
    </row>
    <row r="23" spans="3:8">
      <c r="C23" s="102"/>
      <c r="D23" s="104" t="s">
        <v>215</v>
      </c>
      <c r="E23" s="104"/>
      <c r="F23" s="75" t="str">
        <f>IF(C3="","",IF(H23="","NOT RECEIVED",IF(H23="O","ON TIME",IF(H23="L","LATE",""))))</f>
        <v/>
      </c>
      <c r="G23" s="76"/>
      <c r="H23" s="35" t="str">
        <f>IF(C3="","",VLOOKUP(C3,Data!A1:AH168,23,FALSE))</f>
        <v/>
      </c>
    </row>
    <row r="24" spans="3:8" ht="15" thickBot="1">
      <c r="C24" s="103"/>
      <c r="D24" s="105" t="s">
        <v>216</v>
      </c>
      <c r="E24" s="105"/>
      <c r="F24" s="77" t="str">
        <f>IF(C3="","",IF(H24="","NOT RECEIVED",IF(H24="O","ON TIME",IF(H24="L","LATE",""))))</f>
        <v/>
      </c>
      <c r="G24" s="78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2SLyUYNSONxyIhtchi1ALn8yb+QRqbhVH5G3a+3Gx1HELPgL/CzVPvjhC2Wz7qK6FXXob7dDraiigMi9ag4+MQ==" saltValue="NMPc0ts+T0kJK8Xq2bLD3g==" spinCount="100000" sheet="1" objects="1" scenarios="1"/>
  <mergeCells count="39">
    <mergeCell ref="D6:E6"/>
    <mergeCell ref="D7:E7"/>
    <mergeCell ref="D8:E8"/>
    <mergeCell ref="D9:E9"/>
    <mergeCell ref="D10:E10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2:G22"/>
    <mergeCell ref="F23:G23"/>
    <mergeCell ref="F24:G24"/>
    <mergeCell ref="F17:G17"/>
    <mergeCell ref="F18:G18"/>
    <mergeCell ref="F19:G19"/>
    <mergeCell ref="F20:G20"/>
    <mergeCell ref="F21:G21"/>
  </mergeCells>
  <conditionalFormatting sqref="F6">
    <cfRule type="cellIs" dxfId="42" priority="7" operator="equal">
      <formula>""</formula>
    </cfRule>
    <cfRule type="cellIs" dxfId="41" priority="8" operator="equal">
      <formula>0</formula>
    </cfRule>
  </conditionalFormatting>
  <conditionalFormatting sqref="F7:F24">
    <cfRule type="cellIs" dxfId="40" priority="27" operator="equal">
      <formula>"NOT RECEIVED"</formula>
    </cfRule>
    <cfRule type="cellIs" dxfId="39" priority="28" operator="equal">
      <formula>"LATE"</formula>
    </cfRule>
    <cfRule type="cellIs" dxfId="38" priority="29" operator="equal">
      <formula>"ON TIME"</formula>
    </cfRule>
  </conditionalFormatting>
  <conditionalFormatting sqref="F10">
    <cfRule type="cellIs" dxfId="37" priority="12" operator="equal">
      <formula>"SILVER"</formula>
    </cfRule>
  </conditionalFormatting>
  <conditionalFormatting sqref="G6:H6">
    <cfRule type="cellIs" dxfId="36" priority="1" operator="equal">
      <formula>"Gold Membership"</formula>
    </cfRule>
    <cfRule type="cellIs" dxfId="35" priority="2" operator="equal">
      <formula>"Silver Membership"</formula>
    </cfRule>
    <cfRule type="cellIs" dxfId="34" priority="3" operator="equal">
      <formula>"Bronze Membership"</formula>
    </cfRule>
  </conditionalFormatting>
  <conditionalFormatting sqref="H11">
    <cfRule type="cellIs" dxfId="33" priority="66" operator="equal">
      <formula>2</formula>
    </cfRule>
  </conditionalFormatting>
  <conditionalFormatting sqref="H16">
    <cfRule type="cellIs" dxfId="32" priority="71" operator="equal">
      <formula>"NO"</formula>
    </cfRule>
    <cfRule type="cellIs" dxfId="31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topLeftCell="A2" workbookViewId="0">
      <selection activeCell="C3" sqref="C3"/>
    </sheetView>
  </sheetViews>
  <sheetFormatPr defaultColWidth="8.88671875" defaultRowHeight="14.4"/>
  <cols>
    <col min="1" max="1" width="8.88671875" style="28"/>
    <col min="2" max="2" width="14.4414062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777343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777343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777343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777343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111" t="s">
        <v>227</v>
      </c>
      <c r="E6" s="112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111" t="s">
        <v>227</v>
      </c>
      <c r="M6" s="112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111" t="s">
        <v>227</v>
      </c>
      <c r="U6" s="112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111" t="s">
        <v>227</v>
      </c>
      <c r="AC6" s="112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111" t="s">
        <v>227</v>
      </c>
      <c r="AK6" s="112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33" t="s">
        <v>210</v>
      </c>
      <c r="E7" s="133"/>
      <c r="F7" s="117" t="str">
        <f t="shared" ref="F7:F24" si="0">IF($C$3="","",IF(H7="","NOT RECEIVED",IF(H7="O","ON TIME",IF(H7="L","LATE",""))))</f>
        <v/>
      </c>
      <c r="G7" s="118"/>
      <c r="H7" s="36" t="str">
        <f>IF($E$5="","",VLOOKUP($E$5,Data!$A$1:$AH$168,8,FALSE))</f>
        <v/>
      </c>
      <c r="I7" s="36"/>
      <c r="K7" s="52" t="s">
        <v>217</v>
      </c>
      <c r="L7" s="113" t="s">
        <v>210</v>
      </c>
      <c r="M7" s="113"/>
      <c r="N7" s="87" t="str">
        <f t="shared" ref="N7:N24" si="1">IF($C$3="","",IF(P7="","NOT RECEIVED",IF(P7="O","ON TIME",IF(P7="L","LATE",""))))</f>
        <v/>
      </c>
      <c r="O7" s="88"/>
      <c r="P7" s="36" t="str">
        <f>IF(M5="","",VLOOKUP(M5,Data!$A$1:$AH$168,8,FALSE))</f>
        <v/>
      </c>
      <c r="Q7" s="36"/>
      <c r="S7" s="52" t="s">
        <v>217</v>
      </c>
      <c r="T7" s="113" t="s">
        <v>210</v>
      </c>
      <c r="U7" s="113"/>
      <c r="V7" s="87" t="str">
        <f t="shared" ref="V7:V24" si="2">IF($C$3="","",IF(X7="","NOT RECEIVED",IF(X7="O","ON TIME",IF(X7="L","LATE",""))))</f>
        <v/>
      </c>
      <c r="W7" s="88"/>
      <c r="X7" s="36" t="str">
        <f>IF(U5="","",VLOOKUP(U5,Data!$A$1:$AH$168,8,FALSE))</f>
        <v/>
      </c>
      <c r="Y7" s="36"/>
      <c r="AA7" s="52" t="s">
        <v>217</v>
      </c>
      <c r="AB7" s="113" t="s">
        <v>210</v>
      </c>
      <c r="AC7" s="113"/>
      <c r="AD7" s="87" t="str">
        <f t="shared" ref="AD7:AD24" si="3">IF($C$3="","",IF(AF7="","NOT RECEIVED",IF(AF7="O","ON TIME",IF(AF7="L","LATE",""))))</f>
        <v/>
      </c>
      <c r="AE7" s="88"/>
      <c r="AF7" s="36" t="str">
        <f>IF(AC5="","",VLOOKUP(AC5,Data!$A$1:$AH$168,8,FALSE))</f>
        <v/>
      </c>
      <c r="AG7" s="36"/>
      <c r="AI7" s="52" t="s">
        <v>217</v>
      </c>
      <c r="AJ7" s="113" t="s">
        <v>210</v>
      </c>
      <c r="AK7" s="113"/>
      <c r="AL7" s="87" t="str">
        <f t="shared" ref="AL7:AL24" si="4">IF($C$3="","",IF(AN7="","NOT RECEIVED",IF(AN7="O","ON TIME",IF(AN7="L","LATE",""))))</f>
        <v/>
      </c>
      <c r="AM7" s="88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34" t="s">
        <v>209</v>
      </c>
      <c r="E8" s="134"/>
      <c r="F8" s="119" t="str">
        <f t="shared" si="0"/>
        <v/>
      </c>
      <c r="G8" s="120"/>
      <c r="H8" s="36" t="str">
        <f>IF(E5="","",VLOOKUP(E5,Data!$A$1:$AH$168,9,FALSE))</f>
        <v/>
      </c>
      <c r="I8" s="36"/>
      <c r="K8" s="54" t="s">
        <v>218</v>
      </c>
      <c r="L8" s="114" t="s">
        <v>209</v>
      </c>
      <c r="M8" s="114"/>
      <c r="N8" s="89" t="str">
        <f t="shared" si="1"/>
        <v/>
      </c>
      <c r="O8" s="90"/>
      <c r="P8" s="36" t="str">
        <f>IF(M5="","",VLOOKUP(M5,Data!$A$1:$AH$168,9,FALSE))</f>
        <v/>
      </c>
      <c r="Q8" s="36"/>
      <c r="S8" s="54" t="s">
        <v>218</v>
      </c>
      <c r="T8" s="114" t="s">
        <v>209</v>
      </c>
      <c r="U8" s="114"/>
      <c r="V8" s="89" t="str">
        <f t="shared" si="2"/>
        <v/>
      </c>
      <c r="W8" s="90"/>
      <c r="X8" s="36" t="str">
        <f>IF(U5="","",VLOOKUP(U5,Data!$A$1:$AH$168,9,FALSE))</f>
        <v/>
      </c>
      <c r="Y8" s="36"/>
      <c r="AA8" s="54" t="s">
        <v>218</v>
      </c>
      <c r="AB8" s="114" t="s">
        <v>209</v>
      </c>
      <c r="AC8" s="114"/>
      <c r="AD8" s="89" t="str">
        <f t="shared" si="3"/>
        <v/>
      </c>
      <c r="AE8" s="90"/>
      <c r="AF8" s="36" t="str">
        <f>IF(AC5="","",VLOOKUP(AC5,Data!$A$1:$AH$168,9,FALSE))</f>
        <v/>
      </c>
      <c r="AG8" s="36"/>
      <c r="AI8" s="54" t="s">
        <v>218</v>
      </c>
      <c r="AJ8" s="114" t="s">
        <v>209</v>
      </c>
      <c r="AK8" s="114"/>
      <c r="AL8" s="89" t="str">
        <f t="shared" si="4"/>
        <v/>
      </c>
      <c r="AM8" s="90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35" t="s">
        <v>208</v>
      </c>
      <c r="E9" s="135"/>
      <c r="F9" s="121" t="str">
        <f t="shared" si="0"/>
        <v/>
      </c>
      <c r="G9" s="122"/>
      <c r="H9" s="36" t="str">
        <f>IF(E5="","",VLOOKUP(E5,Data!$A$1:$AH$168,10,FALSE))</f>
        <v/>
      </c>
      <c r="I9" s="36"/>
      <c r="K9" s="56" t="s">
        <v>219</v>
      </c>
      <c r="L9" s="115" t="s">
        <v>208</v>
      </c>
      <c r="M9" s="115"/>
      <c r="N9" s="91" t="str">
        <f t="shared" si="1"/>
        <v/>
      </c>
      <c r="O9" s="92"/>
      <c r="P9" s="36" t="str">
        <f>IF(M5="","",VLOOKUP(M5,Data!$A$1:$AH$168,10,FALSE))</f>
        <v/>
      </c>
      <c r="Q9" s="36"/>
      <c r="S9" s="56" t="s">
        <v>219</v>
      </c>
      <c r="T9" s="115" t="s">
        <v>208</v>
      </c>
      <c r="U9" s="115"/>
      <c r="V9" s="91" t="str">
        <f t="shared" si="2"/>
        <v/>
      </c>
      <c r="W9" s="92"/>
      <c r="X9" s="36" t="str">
        <f>IF(U5="","",VLOOKUP(U5,Data!$A$1:$AH$168,10,FALSE))</f>
        <v/>
      </c>
      <c r="Y9" s="36"/>
      <c r="AA9" s="56" t="s">
        <v>219</v>
      </c>
      <c r="AB9" s="115" t="s">
        <v>208</v>
      </c>
      <c r="AC9" s="115"/>
      <c r="AD9" s="91" t="str">
        <f t="shared" si="3"/>
        <v/>
      </c>
      <c r="AE9" s="92"/>
      <c r="AF9" s="36" t="str">
        <f>IF(AC5="","",VLOOKUP(AC5,Data!$A$1:$AH$168,10,FALSE))</f>
        <v/>
      </c>
      <c r="AG9" s="36"/>
      <c r="AI9" s="56" t="s">
        <v>219</v>
      </c>
      <c r="AJ9" s="115" t="s">
        <v>208</v>
      </c>
      <c r="AK9" s="115"/>
      <c r="AL9" s="91" t="str">
        <f t="shared" si="4"/>
        <v/>
      </c>
      <c r="AM9" s="92"/>
      <c r="AN9" s="36" t="str">
        <f>IF(AK5="","",VLOOKUP(AK5,Data!$A$1:$AH$168,10,FALSE))</f>
        <v/>
      </c>
      <c r="AO9" s="36"/>
    </row>
    <row r="10" spans="2:41" ht="18.600000000000001" customHeight="1">
      <c r="C10" s="98" t="s">
        <v>220</v>
      </c>
      <c r="D10" s="116" t="s">
        <v>207</v>
      </c>
      <c r="E10" s="116"/>
      <c r="F10" s="93" t="str">
        <f t="shared" si="0"/>
        <v/>
      </c>
      <c r="G10" s="94"/>
      <c r="H10" s="36" t="str">
        <f>IF(E5="","",VLOOKUP(E5,Data!$A$1:$AH$168,13,FALSE))</f>
        <v/>
      </c>
      <c r="I10" s="36"/>
      <c r="K10" s="98" t="s">
        <v>220</v>
      </c>
      <c r="L10" s="116" t="s">
        <v>207</v>
      </c>
      <c r="M10" s="116"/>
      <c r="N10" s="93" t="str">
        <f t="shared" si="1"/>
        <v/>
      </c>
      <c r="O10" s="94"/>
      <c r="P10" s="36" t="str">
        <f>IF(M5="","",VLOOKUP(M5,Data!$A$1:$AH$168,13,FALSE))</f>
        <v/>
      </c>
      <c r="Q10" s="36"/>
      <c r="S10" s="98" t="s">
        <v>220</v>
      </c>
      <c r="T10" s="116" t="s">
        <v>207</v>
      </c>
      <c r="U10" s="116"/>
      <c r="V10" s="93" t="str">
        <f t="shared" si="2"/>
        <v/>
      </c>
      <c r="W10" s="94"/>
      <c r="X10" s="36" t="str">
        <f>IF(U5="","",VLOOKUP(U5,Data!$A$1:$AH$168,13,FALSE))</f>
        <v/>
      </c>
      <c r="Y10" s="36"/>
      <c r="AA10" s="98" t="s">
        <v>220</v>
      </c>
      <c r="AB10" s="116" t="s">
        <v>207</v>
      </c>
      <c r="AC10" s="116"/>
      <c r="AD10" s="93" t="str">
        <f t="shared" si="3"/>
        <v/>
      </c>
      <c r="AE10" s="94"/>
      <c r="AF10" s="36" t="str">
        <f>IF(AC5="","",VLOOKUP(AC5,Data!$A$1:$AH$168,13,FALSE))</f>
        <v/>
      </c>
      <c r="AG10" s="36"/>
      <c r="AI10" s="98" t="s">
        <v>220</v>
      </c>
      <c r="AJ10" s="116" t="s">
        <v>207</v>
      </c>
      <c r="AK10" s="116"/>
      <c r="AL10" s="93" t="str">
        <f t="shared" si="4"/>
        <v/>
      </c>
      <c r="AM10" s="94"/>
      <c r="AN10" s="36" t="str">
        <f>IF(AK5="","",VLOOKUP(AK5,Data!$A$1:$AH$168,13,FALSE))</f>
        <v/>
      </c>
      <c r="AO10" s="36"/>
    </row>
    <row r="11" spans="2:41" ht="18.600000000000001" customHeight="1">
      <c r="C11" s="99"/>
      <c r="D11" s="97" t="s">
        <v>204</v>
      </c>
      <c r="E11" s="97"/>
      <c r="F11" s="95" t="str">
        <f t="shared" si="0"/>
        <v/>
      </c>
      <c r="G11" s="96"/>
      <c r="H11" s="36" t="str">
        <f>IF(E5="","",VLOOKUP(E5,Data!$A$1:$AH$168,12,FALSE))</f>
        <v/>
      </c>
      <c r="I11" s="36"/>
      <c r="K11" s="99"/>
      <c r="L11" s="97" t="s">
        <v>204</v>
      </c>
      <c r="M11" s="97"/>
      <c r="N11" s="95" t="str">
        <f t="shared" si="1"/>
        <v/>
      </c>
      <c r="O11" s="96"/>
      <c r="P11" s="36" t="str">
        <f>IF(M5="","",VLOOKUP(M5,Data!$A$1:$AH$168,12,FALSE))</f>
        <v/>
      </c>
      <c r="Q11" s="36"/>
      <c r="S11" s="99"/>
      <c r="T11" s="97" t="s">
        <v>204</v>
      </c>
      <c r="U11" s="97"/>
      <c r="V11" s="95" t="str">
        <f t="shared" si="2"/>
        <v/>
      </c>
      <c r="W11" s="96"/>
      <c r="X11" s="36" t="str">
        <f>IF(U5="","",VLOOKUP(U5,Data!$A$1:$AH$168,12,FALSE))</f>
        <v/>
      </c>
      <c r="Y11" s="36"/>
      <c r="AA11" s="99"/>
      <c r="AB11" s="97" t="s">
        <v>204</v>
      </c>
      <c r="AC11" s="97"/>
      <c r="AD11" s="95" t="str">
        <f t="shared" si="3"/>
        <v/>
      </c>
      <c r="AE11" s="96"/>
      <c r="AF11" s="36" t="str">
        <f>IF(AC5="","",VLOOKUP(AC5,Data!$A$1:$AH$168,12,FALSE))</f>
        <v/>
      </c>
      <c r="AG11" s="36"/>
      <c r="AI11" s="99"/>
      <c r="AJ11" s="97" t="s">
        <v>204</v>
      </c>
      <c r="AK11" s="97"/>
      <c r="AL11" s="95" t="str">
        <f t="shared" si="4"/>
        <v/>
      </c>
      <c r="AM11" s="96"/>
      <c r="AN11" s="36" t="str">
        <f>IF(AK5="","",VLOOKUP(AK5,Data!$A$1:$AH$168,12,FALSE))</f>
        <v/>
      </c>
      <c r="AO11" s="36"/>
    </row>
    <row r="12" spans="2:41" ht="18.600000000000001" customHeight="1" thickBot="1">
      <c r="C12" s="129"/>
      <c r="D12" s="130" t="s">
        <v>203</v>
      </c>
      <c r="E12" s="130"/>
      <c r="F12" s="123" t="str">
        <f t="shared" si="0"/>
        <v/>
      </c>
      <c r="G12" s="124"/>
      <c r="H12" s="36" t="str">
        <f>IF(E5="","",VLOOKUP(E5,Data!$A$1:$AH$168,11,FALSE))</f>
        <v/>
      </c>
      <c r="I12" s="36"/>
      <c r="K12" s="100"/>
      <c r="L12" s="107" t="s">
        <v>203</v>
      </c>
      <c r="M12" s="107"/>
      <c r="N12" s="79" t="str">
        <f t="shared" si="1"/>
        <v/>
      </c>
      <c r="O12" s="80"/>
      <c r="P12" s="36" t="str">
        <f>IF(M5="","",VLOOKUP(M5,Data!$A$1:$AH$168,11,FALSE))</f>
        <v/>
      </c>
      <c r="Q12" s="36"/>
      <c r="S12" s="100"/>
      <c r="T12" s="107" t="s">
        <v>203</v>
      </c>
      <c r="U12" s="107"/>
      <c r="V12" s="79" t="str">
        <f t="shared" si="2"/>
        <v/>
      </c>
      <c r="W12" s="80"/>
      <c r="X12" s="36" t="str">
        <f>IF(U5="","",VLOOKUP(U5,Data!$A$1:$AH$168,11,FALSE))</f>
        <v/>
      </c>
      <c r="Y12" s="36"/>
      <c r="AA12" s="100"/>
      <c r="AB12" s="107" t="s">
        <v>203</v>
      </c>
      <c r="AC12" s="107"/>
      <c r="AD12" s="79" t="str">
        <f t="shared" si="3"/>
        <v/>
      </c>
      <c r="AE12" s="80"/>
      <c r="AF12" s="36" t="str">
        <f>IF(AC5="","",VLOOKUP(AC5,Data!$A$1:$AH$168,11,FALSE))</f>
        <v/>
      </c>
      <c r="AG12" s="36"/>
      <c r="AI12" s="100"/>
      <c r="AJ12" s="107" t="s">
        <v>203</v>
      </c>
      <c r="AK12" s="107"/>
      <c r="AL12" s="79" t="str">
        <f t="shared" si="4"/>
        <v/>
      </c>
      <c r="AM12" s="80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31" t="s">
        <v>206</v>
      </c>
      <c r="E13" s="131"/>
      <c r="F13" s="125" t="str">
        <f t="shared" si="0"/>
        <v/>
      </c>
      <c r="G13" s="126"/>
      <c r="H13" s="36" t="str">
        <f>IF(E5="","",VLOOKUP(E5,Data!$A$1:$AH$168,14,FALSE))</f>
        <v/>
      </c>
      <c r="I13" s="36"/>
      <c r="K13" s="58" t="s">
        <v>221</v>
      </c>
      <c r="L13" s="108" t="s">
        <v>206</v>
      </c>
      <c r="M13" s="108"/>
      <c r="N13" s="81" t="str">
        <f t="shared" si="1"/>
        <v/>
      </c>
      <c r="O13" s="82"/>
      <c r="P13" s="36" t="str">
        <f>IF(M5="","",VLOOKUP(M5,Data!$A$1:$AH$168,14,FALSE))</f>
        <v/>
      </c>
      <c r="Q13" s="36"/>
      <c r="S13" s="58" t="s">
        <v>221</v>
      </c>
      <c r="T13" s="108" t="s">
        <v>206</v>
      </c>
      <c r="U13" s="108"/>
      <c r="V13" s="81" t="str">
        <f t="shared" si="2"/>
        <v/>
      </c>
      <c r="W13" s="82"/>
      <c r="X13" s="36" t="str">
        <f>IF(U5="","",VLOOKUP(U5,Data!$A$1:$AH$168,14,FALSE))</f>
        <v/>
      </c>
      <c r="Y13" s="36"/>
      <c r="AA13" s="58" t="s">
        <v>221</v>
      </c>
      <c r="AB13" s="108" t="s">
        <v>206</v>
      </c>
      <c r="AC13" s="108"/>
      <c r="AD13" s="81" t="str">
        <f t="shared" si="3"/>
        <v/>
      </c>
      <c r="AE13" s="82"/>
      <c r="AF13" s="36" t="str">
        <f>IF(AC5="","",VLOOKUP(AC5,Data!$A$1:$AH$168,14,FALSE))</f>
        <v/>
      </c>
      <c r="AG13" s="36"/>
      <c r="AI13" s="58" t="s">
        <v>221</v>
      </c>
      <c r="AJ13" s="108" t="s">
        <v>206</v>
      </c>
      <c r="AK13" s="108"/>
      <c r="AL13" s="81" t="str">
        <f t="shared" si="4"/>
        <v/>
      </c>
      <c r="AM13" s="82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32" t="s">
        <v>205</v>
      </c>
      <c r="E14" s="132"/>
      <c r="F14" s="127" t="str">
        <f t="shared" si="0"/>
        <v/>
      </c>
      <c r="G14" s="128"/>
      <c r="H14" s="36" t="str">
        <f>IF(E5="","",VLOOKUP(E5,Data!$A$1:$AH$168,15,FALSE))</f>
        <v/>
      </c>
      <c r="I14" s="36"/>
      <c r="K14" s="60" t="s">
        <v>222</v>
      </c>
      <c r="L14" s="109" t="s">
        <v>205</v>
      </c>
      <c r="M14" s="109"/>
      <c r="N14" s="83" t="str">
        <f t="shared" si="1"/>
        <v/>
      </c>
      <c r="O14" s="84"/>
      <c r="P14" s="36" t="str">
        <f>IF(M5="","",VLOOKUP(M5,Data!$A$1:$AH$168,15,FALSE))</f>
        <v/>
      </c>
      <c r="Q14" s="36"/>
      <c r="S14" s="60" t="s">
        <v>222</v>
      </c>
      <c r="T14" s="109" t="s">
        <v>205</v>
      </c>
      <c r="U14" s="109"/>
      <c r="V14" s="83" t="str">
        <f t="shared" si="2"/>
        <v/>
      </c>
      <c r="W14" s="84"/>
      <c r="X14" s="36" t="str">
        <f>IF(U5="","",VLOOKUP(U5,Data!$A$1:$AH$168,15,FALSE))</f>
        <v/>
      </c>
      <c r="Y14" s="36"/>
      <c r="AA14" s="60" t="s">
        <v>222</v>
      </c>
      <c r="AB14" s="109" t="s">
        <v>205</v>
      </c>
      <c r="AC14" s="109"/>
      <c r="AD14" s="83" t="str">
        <f t="shared" si="3"/>
        <v/>
      </c>
      <c r="AE14" s="84"/>
      <c r="AF14" s="36" t="str">
        <f>IF(AC5="","",VLOOKUP(AC5,Data!$A$1:$AH$168,15,FALSE))</f>
        <v/>
      </c>
      <c r="AG14" s="36"/>
      <c r="AI14" s="60" t="s">
        <v>222</v>
      </c>
      <c r="AJ14" s="109" t="s">
        <v>205</v>
      </c>
      <c r="AK14" s="109"/>
      <c r="AL14" s="83" t="str">
        <f t="shared" si="4"/>
        <v/>
      </c>
      <c r="AM14" s="84"/>
      <c r="AN14" s="36" t="str">
        <f>IF(AK5="","",VLOOKUP(AK5,Data!$A$1:$AH$168,15,FALSE))</f>
        <v/>
      </c>
      <c r="AO14" s="36"/>
    </row>
    <row r="15" spans="2:41" ht="14.4" customHeight="1">
      <c r="C15" s="101" t="s">
        <v>223</v>
      </c>
      <c r="D15" s="110" t="s">
        <v>204</v>
      </c>
      <c r="E15" s="110"/>
      <c r="F15" s="85" t="str">
        <f t="shared" si="0"/>
        <v/>
      </c>
      <c r="G15" s="86"/>
      <c r="H15" s="36" t="str">
        <f>IF(E5="","",VLOOKUP(E5,Data!$A$1:$AH$168,17,FALSE))</f>
        <v/>
      </c>
      <c r="I15" s="36"/>
      <c r="K15" s="101" t="s">
        <v>223</v>
      </c>
      <c r="L15" s="110" t="s">
        <v>204</v>
      </c>
      <c r="M15" s="110"/>
      <c r="N15" s="85" t="str">
        <f t="shared" si="1"/>
        <v/>
      </c>
      <c r="O15" s="86"/>
      <c r="P15" s="36" t="str">
        <f>IF(M5="","",VLOOKUP(M5,Data!$A$1:$AH$168,17,FALSE))</f>
        <v/>
      </c>
      <c r="Q15" s="36"/>
      <c r="S15" s="101" t="s">
        <v>223</v>
      </c>
      <c r="T15" s="110" t="s">
        <v>204</v>
      </c>
      <c r="U15" s="110"/>
      <c r="V15" s="85" t="str">
        <f t="shared" si="2"/>
        <v/>
      </c>
      <c r="W15" s="86"/>
      <c r="X15" s="36" t="str">
        <f>IF(U5="","",VLOOKUP(U5,Data!$A$1:$AH$168,17,FALSE))</f>
        <v/>
      </c>
      <c r="Y15" s="36"/>
      <c r="AA15" s="101" t="s">
        <v>223</v>
      </c>
      <c r="AB15" s="110" t="s">
        <v>204</v>
      </c>
      <c r="AC15" s="110"/>
      <c r="AD15" s="85" t="str">
        <f t="shared" si="3"/>
        <v/>
      </c>
      <c r="AE15" s="86"/>
      <c r="AF15" s="36" t="str">
        <f>IF(AC5="","",VLOOKUP(AC5,Data!$A$1:$AH$168,17,FALSE))</f>
        <v/>
      </c>
      <c r="AG15" s="36"/>
      <c r="AI15" s="101" t="s">
        <v>223</v>
      </c>
      <c r="AJ15" s="110" t="s">
        <v>204</v>
      </c>
      <c r="AK15" s="110"/>
      <c r="AL15" s="85" t="str">
        <f t="shared" si="4"/>
        <v/>
      </c>
      <c r="AM15" s="86"/>
      <c r="AN15" s="36" t="str">
        <f>IF(AK5="","",VLOOKUP(AK5,Data!$A$1:$AH$168,17,FALSE))</f>
        <v/>
      </c>
      <c r="AO15" s="36"/>
    </row>
    <row r="16" spans="2:41" ht="14.4" customHeight="1">
      <c r="C16" s="102"/>
      <c r="D16" s="106" t="s">
        <v>203</v>
      </c>
      <c r="E16" s="106"/>
      <c r="F16" s="75" t="str">
        <f t="shared" si="0"/>
        <v/>
      </c>
      <c r="G16" s="76"/>
      <c r="H16" s="36" t="str">
        <f>IF(E5="","",VLOOKUP(E5,Data!$A$1:$AH$168,16,FALSE))</f>
        <v/>
      </c>
      <c r="I16" s="36"/>
      <c r="K16" s="102"/>
      <c r="L16" s="106" t="s">
        <v>203</v>
      </c>
      <c r="M16" s="106"/>
      <c r="N16" s="75" t="str">
        <f t="shared" si="1"/>
        <v/>
      </c>
      <c r="O16" s="76"/>
      <c r="P16" s="36" t="str">
        <f>IF(M5="","",VLOOKUP(M5,Data!$A$1:$AH$168,16,FALSE))</f>
        <v/>
      </c>
      <c r="Q16" s="36"/>
      <c r="S16" s="102"/>
      <c r="T16" s="106" t="s">
        <v>203</v>
      </c>
      <c r="U16" s="106"/>
      <c r="V16" s="75" t="str">
        <f t="shared" si="2"/>
        <v/>
      </c>
      <c r="W16" s="76"/>
      <c r="X16" s="36" t="str">
        <f>IF(U5="","",VLOOKUP(U5,Data!$A$1:$AH$168,16,FALSE))</f>
        <v/>
      </c>
      <c r="Y16" s="36"/>
      <c r="AA16" s="102"/>
      <c r="AB16" s="106" t="s">
        <v>203</v>
      </c>
      <c r="AC16" s="106"/>
      <c r="AD16" s="75" t="str">
        <f t="shared" si="3"/>
        <v/>
      </c>
      <c r="AE16" s="76"/>
      <c r="AF16" s="36" t="str">
        <f>IF(AC5="","",VLOOKUP(AC5,Data!$A$1:$AH$168,16,FALSE))</f>
        <v/>
      </c>
      <c r="AG16" s="36"/>
      <c r="AI16" s="102"/>
      <c r="AJ16" s="106" t="s">
        <v>203</v>
      </c>
      <c r="AK16" s="106"/>
      <c r="AL16" s="75" t="str">
        <f t="shared" si="4"/>
        <v/>
      </c>
      <c r="AM16" s="76"/>
      <c r="AN16" s="36" t="str">
        <f>IF(AK5="","",VLOOKUP(AK5,Data!$A$1:$AH$168,16,FALSE))</f>
        <v/>
      </c>
      <c r="AO16" s="36"/>
    </row>
    <row r="17" spans="3:41" ht="14.4" customHeight="1">
      <c r="C17" s="102"/>
      <c r="D17" s="106" t="s">
        <v>202</v>
      </c>
      <c r="E17" s="106"/>
      <c r="F17" s="75" t="str">
        <f t="shared" si="0"/>
        <v/>
      </c>
      <c r="G17" s="76"/>
      <c r="H17" s="36" t="str">
        <f>IF(E5="","",VLOOKUP(E5,Data!$A$1:$AH$168,18,FALSE))</f>
        <v/>
      </c>
      <c r="I17" s="36"/>
      <c r="K17" s="102"/>
      <c r="L17" s="106" t="s">
        <v>202</v>
      </c>
      <c r="M17" s="106"/>
      <c r="N17" s="75" t="str">
        <f t="shared" si="1"/>
        <v/>
      </c>
      <c r="O17" s="76"/>
      <c r="P17" s="36" t="str">
        <f>IF(M5="","",VLOOKUP(M5,Data!$A$1:$AH$168,18,FALSE))</f>
        <v/>
      </c>
      <c r="Q17" s="36"/>
      <c r="S17" s="102"/>
      <c r="T17" s="106" t="s">
        <v>202</v>
      </c>
      <c r="U17" s="106"/>
      <c r="V17" s="75" t="str">
        <f t="shared" si="2"/>
        <v/>
      </c>
      <c r="W17" s="76"/>
      <c r="X17" s="36" t="str">
        <f>IF(U5="","",VLOOKUP(U5,Data!$A$1:$AH$168,18,FALSE))</f>
        <v/>
      </c>
      <c r="Y17" s="36"/>
      <c r="AA17" s="102"/>
      <c r="AB17" s="106" t="s">
        <v>202</v>
      </c>
      <c r="AC17" s="106"/>
      <c r="AD17" s="75" t="str">
        <f t="shared" si="3"/>
        <v/>
      </c>
      <c r="AE17" s="76"/>
      <c r="AF17" s="36" t="str">
        <f>IF(AC5="","",VLOOKUP(AC5,Data!$A$1:$AH$168,18,FALSE))</f>
        <v/>
      </c>
      <c r="AG17" s="36"/>
      <c r="AI17" s="102"/>
      <c r="AJ17" s="106" t="s">
        <v>202</v>
      </c>
      <c r="AK17" s="106"/>
      <c r="AL17" s="75" t="str">
        <f t="shared" si="4"/>
        <v/>
      </c>
      <c r="AM17" s="76"/>
      <c r="AN17" s="36" t="str">
        <f>IF(AK5="","",VLOOKUP(AK5,Data!$A$1:$AH$168,18,FALSE))</f>
        <v/>
      </c>
      <c r="AO17" s="36"/>
    </row>
    <row r="18" spans="3:41" ht="14.4" customHeight="1">
      <c r="C18" s="102"/>
      <c r="D18" s="104" t="s">
        <v>201</v>
      </c>
      <c r="E18" s="104"/>
      <c r="F18" s="75" t="str">
        <f t="shared" si="0"/>
        <v/>
      </c>
      <c r="G18" s="76"/>
      <c r="H18" s="36" t="str">
        <f>IF(E5="","",VLOOKUP(E5,Data!$A$1:$AH$168,19,FALSE))</f>
        <v/>
      </c>
      <c r="I18" s="36"/>
      <c r="K18" s="102"/>
      <c r="L18" s="104" t="s">
        <v>201</v>
      </c>
      <c r="M18" s="104"/>
      <c r="N18" s="75" t="str">
        <f t="shared" si="1"/>
        <v/>
      </c>
      <c r="O18" s="76"/>
      <c r="P18" s="36" t="str">
        <f>IF(M5="","",VLOOKUP(M5,Data!$A$1:$AH$168,19,FALSE))</f>
        <v/>
      </c>
      <c r="Q18" s="36"/>
      <c r="S18" s="102"/>
      <c r="T18" s="104" t="s">
        <v>201</v>
      </c>
      <c r="U18" s="104"/>
      <c r="V18" s="75" t="str">
        <f t="shared" si="2"/>
        <v/>
      </c>
      <c r="W18" s="76"/>
      <c r="X18" s="36" t="str">
        <f>IF(U5="","",VLOOKUP(U5,Data!$A$1:$AH$168,19,FALSE))</f>
        <v/>
      </c>
      <c r="Y18" s="36"/>
      <c r="AA18" s="102"/>
      <c r="AB18" s="104" t="s">
        <v>201</v>
      </c>
      <c r="AC18" s="104"/>
      <c r="AD18" s="75" t="str">
        <f t="shared" si="3"/>
        <v/>
      </c>
      <c r="AE18" s="76"/>
      <c r="AF18" s="36" t="str">
        <f>IF(AC5="","",VLOOKUP(AC5,Data!$A$1:$AH$168,19,FALSE))</f>
        <v/>
      </c>
      <c r="AG18" s="36"/>
      <c r="AI18" s="102"/>
      <c r="AJ18" s="104" t="s">
        <v>201</v>
      </c>
      <c r="AK18" s="104"/>
      <c r="AL18" s="75" t="str">
        <f t="shared" si="4"/>
        <v/>
      </c>
      <c r="AM18" s="76"/>
      <c r="AN18" s="36" t="str">
        <f>IF(AK5="","",VLOOKUP(AK5,Data!$A$1:$AH$168,19,FALSE))</f>
        <v/>
      </c>
      <c r="AO18" s="36"/>
    </row>
    <row r="19" spans="3:41" ht="14.4" customHeight="1">
      <c r="C19" s="102"/>
      <c r="D19" s="104" t="s">
        <v>211</v>
      </c>
      <c r="E19" s="104"/>
      <c r="F19" s="75" t="str">
        <f t="shared" si="0"/>
        <v/>
      </c>
      <c r="G19" s="76"/>
      <c r="H19" s="36" t="str">
        <f>IF(E5="","",VLOOKUP(E5,Data!$A$1:$AH$168,20,FALSE))</f>
        <v/>
      </c>
      <c r="I19" s="36"/>
      <c r="K19" s="102"/>
      <c r="L19" s="104" t="s">
        <v>211</v>
      </c>
      <c r="M19" s="104"/>
      <c r="N19" s="75" t="str">
        <f t="shared" si="1"/>
        <v/>
      </c>
      <c r="O19" s="76"/>
      <c r="P19" s="36" t="str">
        <f>IF(M5="","",VLOOKUP(M5,Data!$A$1:$AH$168,20,FALSE))</f>
        <v/>
      </c>
      <c r="Q19" s="36"/>
      <c r="S19" s="102"/>
      <c r="T19" s="104" t="s">
        <v>211</v>
      </c>
      <c r="U19" s="104"/>
      <c r="V19" s="75" t="str">
        <f t="shared" si="2"/>
        <v/>
      </c>
      <c r="W19" s="76"/>
      <c r="X19" s="36" t="str">
        <f>IF(U5="","",VLOOKUP(U5,Data!$A$1:$AH$168,20,FALSE))</f>
        <v/>
      </c>
      <c r="Y19" s="36"/>
      <c r="AA19" s="102"/>
      <c r="AB19" s="104" t="s">
        <v>211</v>
      </c>
      <c r="AC19" s="104"/>
      <c r="AD19" s="75" t="str">
        <f t="shared" si="3"/>
        <v/>
      </c>
      <c r="AE19" s="76"/>
      <c r="AF19" s="36" t="str">
        <f>IF(AC5="","",VLOOKUP(AC5,Data!$A$1:$AH$168,20,FALSE))</f>
        <v/>
      </c>
      <c r="AG19" s="36"/>
      <c r="AI19" s="102"/>
      <c r="AJ19" s="104" t="s">
        <v>211</v>
      </c>
      <c r="AK19" s="104"/>
      <c r="AL19" s="75" t="str">
        <f t="shared" si="4"/>
        <v/>
      </c>
      <c r="AM19" s="76"/>
      <c r="AN19" s="36" t="str">
        <f>IF(AK5="","",VLOOKUP(AK5,Data!$A$1:$AH$168,20,FALSE))</f>
        <v/>
      </c>
      <c r="AO19" s="36"/>
    </row>
    <row r="20" spans="3:41" ht="14.4" customHeight="1">
      <c r="C20" s="102"/>
      <c r="D20" s="104" t="s">
        <v>212</v>
      </c>
      <c r="E20" s="104"/>
      <c r="F20" s="75" t="str">
        <f t="shared" si="0"/>
        <v/>
      </c>
      <c r="G20" s="76"/>
      <c r="H20" s="36" t="str">
        <f>IF(E5="","",VLOOKUP(E5,Data!$A$1:$AH$168,21,FALSE))</f>
        <v/>
      </c>
      <c r="I20" s="36"/>
      <c r="K20" s="102"/>
      <c r="L20" s="104" t="s">
        <v>212</v>
      </c>
      <c r="M20" s="104"/>
      <c r="N20" s="75" t="str">
        <f t="shared" si="1"/>
        <v/>
      </c>
      <c r="O20" s="76"/>
      <c r="P20" s="36" t="str">
        <f>IF(M5="","",VLOOKUP(M5,Data!$A$1:$AH$168,21,FALSE))</f>
        <v/>
      </c>
      <c r="Q20" s="36"/>
      <c r="S20" s="102"/>
      <c r="T20" s="104" t="s">
        <v>212</v>
      </c>
      <c r="U20" s="104"/>
      <c r="V20" s="75" t="str">
        <f t="shared" si="2"/>
        <v/>
      </c>
      <c r="W20" s="76"/>
      <c r="X20" s="36" t="str">
        <f>IF(U5="","",VLOOKUP(U5,Data!$A$1:$AH$168,21,FALSE))</f>
        <v/>
      </c>
      <c r="Y20" s="36"/>
      <c r="AA20" s="102"/>
      <c r="AB20" s="104" t="s">
        <v>212</v>
      </c>
      <c r="AC20" s="104"/>
      <c r="AD20" s="75" t="str">
        <f t="shared" si="3"/>
        <v/>
      </c>
      <c r="AE20" s="76"/>
      <c r="AF20" s="36" t="str">
        <f>IF(AC5="","",VLOOKUP(AC5,Data!$A$1:$AH$168,21,FALSE))</f>
        <v/>
      </c>
      <c r="AG20" s="36"/>
      <c r="AI20" s="102"/>
      <c r="AJ20" s="104" t="s">
        <v>212</v>
      </c>
      <c r="AK20" s="104"/>
      <c r="AL20" s="75" t="str">
        <f t="shared" si="4"/>
        <v/>
      </c>
      <c r="AM20" s="76"/>
      <c r="AN20" s="36" t="str">
        <f>IF(AK5="","",VLOOKUP(AK5,Data!$A$1:$AH$168,21,FALSE))</f>
        <v/>
      </c>
      <c r="AO20" s="36"/>
    </row>
    <row r="21" spans="3:41" ht="14.4" customHeight="1">
      <c r="C21" s="102"/>
      <c r="D21" s="104" t="s">
        <v>213</v>
      </c>
      <c r="E21" s="104"/>
      <c r="F21" s="75" t="str">
        <f t="shared" si="0"/>
        <v/>
      </c>
      <c r="G21" s="76"/>
      <c r="H21" s="36" t="str">
        <f>IF(E5="","",VLOOKUP(E5,Data!$A$1:$AH$168,22,FALSE))</f>
        <v/>
      </c>
      <c r="I21" s="36"/>
      <c r="K21" s="102"/>
      <c r="L21" s="104" t="s">
        <v>213</v>
      </c>
      <c r="M21" s="104"/>
      <c r="N21" s="75" t="str">
        <f t="shared" si="1"/>
        <v/>
      </c>
      <c r="O21" s="76"/>
      <c r="P21" s="36" t="str">
        <f>IF(M5="","",VLOOKUP(M5,Data!$A$1:$AH$168,22,FALSE))</f>
        <v/>
      </c>
      <c r="Q21" s="36"/>
      <c r="S21" s="102"/>
      <c r="T21" s="104" t="s">
        <v>213</v>
      </c>
      <c r="U21" s="104"/>
      <c r="V21" s="75" t="str">
        <f t="shared" si="2"/>
        <v/>
      </c>
      <c r="W21" s="76"/>
      <c r="X21" s="36" t="str">
        <f>IF(U5="","",VLOOKUP(U5,Data!$A$1:$AH$168,22,FALSE))</f>
        <v/>
      </c>
      <c r="Y21" s="36"/>
      <c r="AA21" s="102"/>
      <c r="AB21" s="104" t="s">
        <v>213</v>
      </c>
      <c r="AC21" s="104"/>
      <c r="AD21" s="75" t="str">
        <f t="shared" si="3"/>
        <v/>
      </c>
      <c r="AE21" s="76"/>
      <c r="AF21" s="36" t="str">
        <f>IF(AC5="","",VLOOKUP(AC5,Data!$A$1:$AH$168,22,FALSE))</f>
        <v/>
      </c>
      <c r="AG21" s="36"/>
      <c r="AI21" s="102"/>
      <c r="AJ21" s="104" t="s">
        <v>213</v>
      </c>
      <c r="AK21" s="104"/>
      <c r="AL21" s="75" t="str">
        <f t="shared" si="4"/>
        <v/>
      </c>
      <c r="AM21" s="76"/>
      <c r="AN21" s="36" t="str">
        <f>IF(AK5="","",VLOOKUP(AK5,Data!$A$1:$AH$168,22,FALSE))</f>
        <v/>
      </c>
      <c r="AO21" s="36"/>
    </row>
    <row r="22" spans="3:41" ht="14.4" customHeight="1">
      <c r="C22" s="102"/>
      <c r="D22" s="104" t="s">
        <v>214</v>
      </c>
      <c r="E22" s="104"/>
      <c r="F22" s="75" t="str">
        <f t="shared" si="0"/>
        <v/>
      </c>
      <c r="G22" s="76"/>
      <c r="H22" s="36" t="str">
        <f>IF(E5="","",VLOOKUP(E5,Data!$A$1:$AH$168,24,FALSE))</f>
        <v/>
      </c>
      <c r="I22" s="36"/>
      <c r="K22" s="102"/>
      <c r="L22" s="104" t="s">
        <v>214</v>
      </c>
      <c r="M22" s="104"/>
      <c r="N22" s="75" t="str">
        <f t="shared" si="1"/>
        <v/>
      </c>
      <c r="O22" s="76"/>
      <c r="P22" s="36" t="str">
        <f>IF(M5="","",VLOOKUP(M5,Data!$A$1:$AH$168,24,FALSE))</f>
        <v/>
      </c>
      <c r="Q22" s="36"/>
      <c r="S22" s="102"/>
      <c r="T22" s="104" t="s">
        <v>214</v>
      </c>
      <c r="U22" s="104"/>
      <c r="V22" s="75" t="str">
        <f t="shared" si="2"/>
        <v/>
      </c>
      <c r="W22" s="76"/>
      <c r="X22" s="36" t="str">
        <f>IF(U5="","",VLOOKUP(U5,Data!$A$1:$AH$168,24,FALSE))</f>
        <v/>
      </c>
      <c r="Y22" s="36"/>
      <c r="AA22" s="102"/>
      <c r="AB22" s="104" t="s">
        <v>214</v>
      </c>
      <c r="AC22" s="104"/>
      <c r="AD22" s="75" t="str">
        <f t="shared" si="3"/>
        <v/>
      </c>
      <c r="AE22" s="76"/>
      <c r="AF22" s="36" t="str">
        <f>IF(AC5="","",VLOOKUP(AC5,Data!$A$1:$AH$168,24,FALSE))</f>
        <v/>
      </c>
      <c r="AG22" s="36"/>
      <c r="AI22" s="102"/>
      <c r="AJ22" s="104" t="s">
        <v>214</v>
      </c>
      <c r="AK22" s="104"/>
      <c r="AL22" s="75" t="str">
        <f t="shared" si="4"/>
        <v/>
      </c>
      <c r="AM22" s="76"/>
      <c r="AN22" s="36" t="str">
        <f>IF(AK5="","",VLOOKUP(AK5,Data!$A$1:$AH$168,24,FALSE))</f>
        <v/>
      </c>
      <c r="AO22" s="36"/>
    </row>
    <row r="23" spans="3:41" ht="14.4" customHeight="1">
      <c r="C23" s="102"/>
      <c r="D23" s="104" t="s">
        <v>215</v>
      </c>
      <c r="E23" s="104"/>
      <c r="F23" s="75" t="str">
        <f t="shared" si="0"/>
        <v/>
      </c>
      <c r="G23" s="76"/>
      <c r="H23" s="36" t="str">
        <f>IF(E5="","",VLOOKUP(E5,Data!$A$1:$AH$168,23,FALSE))</f>
        <v/>
      </c>
      <c r="I23" s="36"/>
      <c r="K23" s="102"/>
      <c r="L23" s="104" t="s">
        <v>215</v>
      </c>
      <c r="M23" s="104"/>
      <c r="N23" s="75" t="str">
        <f t="shared" si="1"/>
        <v/>
      </c>
      <c r="O23" s="76"/>
      <c r="P23" s="36" t="str">
        <f>IF(M5="","",VLOOKUP(M5,Data!$A$1:$AH$168,23,FALSE))</f>
        <v/>
      </c>
      <c r="Q23" s="36"/>
      <c r="S23" s="102"/>
      <c r="T23" s="104" t="s">
        <v>215</v>
      </c>
      <c r="U23" s="104"/>
      <c r="V23" s="75" t="str">
        <f t="shared" si="2"/>
        <v/>
      </c>
      <c r="W23" s="76"/>
      <c r="X23" s="36" t="str">
        <f>IF(U5="","",VLOOKUP(U5,Data!$A$1:$AH$168,23,FALSE))</f>
        <v/>
      </c>
      <c r="Y23" s="36"/>
      <c r="AA23" s="102"/>
      <c r="AB23" s="104" t="s">
        <v>215</v>
      </c>
      <c r="AC23" s="104"/>
      <c r="AD23" s="75" t="str">
        <f t="shared" si="3"/>
        <v/>
      </c>
      <c r="AE23" s="76"/>
      <c r="AF23" s="36" t="str">
        <f>IF(AC5="","",VLOOKUP(AC5,Data!$A$1:$AH$168,23,FALSE))</f>
        <v/>
      </c>
      <c r="AG23" s="36"/>
      <c r="AI23" s="102"/>
      <c r="AJ23" s="104" t="s">
        <v>215</v>
      </c>
      <c r="AK23" s="104"/>
      <c r="AL23" s="75" t="str">
        <f t="shared" si="4"/>
        <v/>
      </c>
      <c r="AM23" s="76"/>
      <c r="AN23" s="36" t="str">
        <f>IF(AK5="","",VLOOKUP(AK5,Data!$A$1:$AH$168,23,FALSE))</f>
        <v/>
      </c>
      <c r="AO23" s="36"/>
    </row>
    <row r="24" spans="3:41" ht="14.4" customHeight="1" thickBot="1">
      <c r="C24" s="103"/>
      <c r="D24" s="105" t="s">
        <v>216</v>
      </c>
      <c r="E24" s="105"/>
      <c r="F24" s="77" t="str">
        <f t="shared" si="0"/>
        <v/>
      </c>
      <c r="G24" s="78"/>
      <c r="H24" s="36" t="str">
        <f>IF($E$5="","",VLOOKUP($E$5,Data!$A$1:$AH$168,25,FALSE))</f>
        <v/>
      </c>
      <c r="I24" s="36"/>
      <c r="K24" s="103"/>
      <c r="L24" s="105" t="s">
        <v>216</v>
      </c>
      <c r="M24" s="105"/>
      <c r="N24" s="77" t="str">
        <f t="shared" si="1"/>
        <v/>
      </c>
      <c r="O24" s="78"/>
      <c r="P24" s="36" t="str">
        <f>IF(M5="","",VLOOKUP(M5,Data!$A$1:$AH$168,25,FALSE))</f>
        <v/>
      </c>
      <c r="Q24" s="36"/>
      <c r="S24" s="103"/>
      <c r="T24" s="105" t="s">
        <v>216</v>
      </c>
      <c r="U24" s="105"/>
      <c r="V24" s="77" t="str">
        <f t="shared" si="2"/>
        <v/>
      </c>
      <c r="W24" s="78"/>
      <c r="X24" s="36" t="str">
        <f>IF(U5="","",VLOOKUP(U5,Data!$A$1:$AH$168,25,FALSE))</f>
        <v/>
      </c>
      <c r="Y24" s="36"/>
      <c r="AA24" s="103"/>
      <c r="AB24" s="105" t="s">
        <v>216</v>
      </c>
      <c r="AC24" s="105"/>
      <c r="AD24" s="77" t="str">
        <f t="shared" si="3"/>
        <v/>
      </c>
      <c r="AE24" s="78"/>
      <c r="AF24" s="36" t="str">
        <f>IF(AC5="","",VLOOKUP(AC5,Data!$A$1:$AH$168,25,FALSE))</f>
        <v/>
      </c>
      <c r="AG24" s="36"/>
      <c r="AI24" s="103"/>
      <c r="AJ24" s="105" t="s">
        <v>216</v>
      </c>
      <c r="AK24" s="105"/>
      <c r="AL24" s="77" t="str">
        <f t="shared" si="4"/>
        <v/>
      </c>
      <c r="AM24" s="78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</mergeCells>
  <conditionalFormatting sqref="F6">
    <cfRule type="cellIs" dxfId="30" priority="48" operator="equal">
      <formula>""</formula>
    </cfRule>
    <cfRule type="cellIs" dxfId="29" priority="49" operator="equal">
      <formula>0</formula>
    </cfRule>
  </conditionalFormatting>
  <conditionalFormatting sqref="F7:F24 H7:I24 N7:N24 P7:Q24 V7:V24 X7:Y24 AD7:AD24 AF7:AG24 AL7:AL24 AN7:AO24 G25:I25">
    <cfRule type="cellIs" dxfId="28" priority="596" operator="equal">
      <formula>"NOT RECEIVED"</formula>
    </cfRule>
    <cfRule type="cellIs" dxfId="27" priority="597" operator="equal">
      <formula>"LATE"</formula>
    </cfRule>
    <cfRule type="cellIs" dxfId="26" priority="598" operator="equal">
      <formula>"ON TIME"</formula>
    </cfRule>
  </conditionalFormatting>
  <conditionalFormatting sqref="G6:H6">
    <cfRule type="cellIs" dxfId="25" priority="25" operator="equal">
      <formula>"Gold Membership"</formula>
    </cfRule>
    <cfRule type="cellIs" dxfId="24" priority="26" operator="equal">
      <formula>"Silver Membership"</formula>
    </cfRule>
    <cfRule type="cellIs" dxfId="23" priority="27" operator="equal">
      <formula>"Bronze Membership"</formula>
    </cfRule>
  </conditionalFormatting>
  <conditionalFormatting sqref="N6">
    <cfRule type="cellIs" dxfId="22" priority="43" operator="equal">
      <formula>""</formula>
    </cfRule>
    <cfRule type="cellIs" dxfId="21" priority="44" operator="equal">
      <formula>0</formula>
    </cfRule>
  </conditionalFormatting>
  <conditionalFormatting sqref="O6:P6">
    <cfRule type="cellIs" dxfId="20" priority="10" operator="equal">
      <formula>"Gold Membership"</formula>
    </cfRule>
    <cfRule type="cellIs" dxfId="19" priority="11" operator="equal">
      <formula>"Silver Membership"</formula>
    </cfRule>
    <cfRule type="cellIs" dxfId="18" priority="12" operator="equal">
      <formula>"Bronze Membership"</formula>
    </cfRule>
  </conditionalFormatting>
  <conditionalFormatting sqref="V6">
    <cfRule type="cellIs" dxfId="17" priority="38" operator="equal">
      <formula>""</formula>
    </cfRule>
    <cfRule type="cellIs" dxfId="16" priority="39" operator="equal">
      <formula>0</formula>
    </cfRule>
  </conditionalFormatting>
  <conditionalFormatting sqref="W6:X6">
    <cfRule type="cellIs" dxfId="15" priority="7" operator="equal">
      <formula>"Gold Membership"</formula>
    </cfRule>
    <cfRule type="cellIs" dxfId="14" priority="8" operator="equal">
      <formula>"Silver Membership"</formula>
    </cfRule>
    <cfRule type="cellIs" dxfId="13" priority="9" operator="equal">
      <formula>"Bronze Membership"</formula>
    </cfRule>
  </conditionalFormatting>
  <conditionalFormatting sqref="AD6">
    <cfRule type="cellIs" dxfId="12" priority="33" operator="equal">
      <formula>""</formula>
    </cfRule>
    <cfRule type="cellIs" dxfId="11" priority="34" operator="equal">
      <formula>0</formula>
    </cfRule>
  </conditionalFormatting>
  <conditionalFormatting sqref="AE6:AF6">
    <cfRule type="cellIs" dxfId="10" priority="4" operator="equal">
      <formula>"Gold Membership"</formula>
    </cfRule>
    <cfRule type="cellIs" dxfId="9" priority="5" operator="equal">
      <formula>"Silver Membership"</formula>
    </cfRule>
    <cfRule type="cellIs" dxfId="8" priority="6" operator="equal">
      <formula>"Bronze Membership"</formula>
    </cfRule>
  </conditionalFormatting>
  <conditionalFormatting sqref="AL6">
    <cfRule type="cellIs" dxfId="7" priority="28" operator="equal">
      <formula>""</formula>
    </cfRule>
    <cfRule type="cellIs" dxfId="6" priority="29" operator="equal">
      <formula>0</formula>
    </cfRule>
  </conditionalFormatting>
  <conditionalFormatting sqref="AM6:AN6">
    <cfRule type="cellIs" dxfId="5" priority="1" operator="equal">
      <formula>"Gold Membership"</formula>
    </cfRule>
    <cfRule type="cellIs" dxfId="4" priority="2" operator="equal">
      <formula>"Silver Membership"</formula>
    </cfRule>
    <cfRule type="cellIs" dxfId="3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68" si="10">IF(NOT(F162=F161),1,G161+1)</f>
        <v>1</v>
      </c>
      <c r="H162" t="str">
        <f t="shared" ref="H162:H168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2025-01-18T18:30:29Z</dcterms:modified>
</cp:coreProperties>
</file>